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GRUPOS\AGACAL_ANUARIO\10_ANUARIO ESTADÍSTICO AGARARIO_carpetas\3_Subsector gandeiro_pte\3.3_Programas de control\"/>
    </mc:Choice>
  </mc:AlternateContent>
  <bookViews>
    <workbookView xWindow="0" yWindow="0" windowWidth="28800" windowHeight="11400"/>
  </bookViews>
  <sheets>
    <sheet name="Saneamento vacún" sheetId="1" r:id="rId1"/>
    <sheet name="Saneamento ovino-cabrún" sheetId="2" r:id="rId2"/>
    <sheet name="Explotacións en control leit" sheetId="3" r:id="rId3"/>
    <sheet name="Produccións medias 305 días" sheetId="4" r:id="rId4"/>
    <sheet name="Serie histórica produccións" sheetId="5" r:id="rId5"/>
    <sheet name="Parámetros reprodutivos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L19" i="1"/>
  <c r="K19" i="1"/>
  <c r="I19" i="1"/>
  <c r="H19" i="1"/>
  <c r="F19" i="1"/>
  <c r="G19" i="1" s="1"/>
  <c r="E19" i="1"/>
  <c r="C19" i="1"/>
  <c r="D19" i="1" s="1"/>
  <c r="B19" i="1"/>
  <c r="G18" i="1"/>
  <c r="D18" i="1"/>
  <c r="G17" i="1"/>
  <c r="D17" i="1"/>
  <c r="G16" i="1"/>
  <c r="D16" i="1"/>
  <c r="G15" i="1"/>
  <c r="D15" i="1"/>
  <c r="Q10" i="1"/>
  <c r="O10" i="1"/>
  <c r="N10" i="1"/>
  <c r="M10" i="1"/>
  <c r="K10" i="1"/>
  <c r="J10" i="1"/>
  <c r="I10" i="1"/>
  <c r="G10" i="1"/>
  <c r="F10" i="1"/>
  <c r="E10" i="1"/>
  <c r="C10" i="1"/>
  <c r="B10" i="1"/>
  <c r="H9" i="1"/>
  <c r="D9" i="1"/>
  <c r="H8" i="1"/>
  <c r="D8" i="1"/>
  <c r="H7" i="1"/>
  <c r="D7" i="1"/>
  <c r="H6" i="1"/>
  <c r="D6" i="1"/>
  <c r="M19" i="1" l="1"/>
  <c r="D10" i="1"/>
  <c r="L10" i="1"/>
  <c r="H10" i="1"/>
  <c r="P10" i="1"/>
  <c r="F6" i="2"/>
  <c r="H6" i="2"/>
  <c r="J6" i="2"/>
  <c r="L6" i="2"/>
  <c r="F7" i="2"/>
  <c r="H7" i="2"/>
  <c r="J7" i="2"/>
  <c r="L7" i="2"/>
  <c r="H8" i="2"/>
  <c r="J8" i="2"/>
  <c r="L8" i="2"/>
  <c r="F9" i="2"/>
  <c r="H9" i="2"/>
  <c r="J9" i="2"/>
  <c r="L9" i="2"/>
  <c r="K10" i="2" l="1"/>
  <c r="I10" i="2"/>
  <c r="G10" i="2"/>
  <c r="E10" i="2"/>
  <c r="D10" i="2"/>
  <c r="C10" i="2"/>
  <c r="B10" i="2"/>
  <c r="L10" i="2" l="1"/>
  <c r="H10" i="2"/>
  <c r="J10" i="2"/>
</calcChain>
</file>

<file path=xl/sharedStrings.xml><?xml version="1.0" encoding="utf-8"?>
<sst xmlns="http://schemas.openxmlformats.org/spreadsheetml/2006/main" count="127" uniqueCount="50">
  <si>
    <t>EXPLOTACIÓNS</t>
  </si>
  <si>
    <t>Tuberculese</t>
  </si>
  <si>
    <t>Brucelose</t>
  </si>
  <si>
    <t>Leucose</t>
  </si>
  <si>
    <t>Perineumonia</t>
  </si>
  <si>
    <t>Provincia</t>
  </si>
  <si>
    <t>Revisadas</t>
  </si>
  <si>
    <t>Positivas</t>
  </si>
  <si>
    <t>Prevalencia</t>
  </si>
  <si>
    <t>Baleiros</t>
  </si>
  <si>
    <t>A Coruña</t>
  </si>
  <si>
    <t>Lugo</t>
  </si>
  <si>
    <t>Ourense</t>
  </si>
  <si>
    <t>Pontevedra</t>
  </si>
  <si>
    <t>Galicia</t>
  </si>
  <si>
    <t>RESES</t>
  </si>
  <si>
    <t>Explotacións saneadas</t>
  </si>
  <si>
    <t>Reses</t>
  </si>
  <si>
    <t>Positividade brucelose</t>
  </si>
  <si>
    <t>Explotacións</t>
  </si>
  <si>
    <t>Reses ovino</t>
  </si>
  <si>
    <t>Reses cabrún</t>
  </si>
  <si>
    <t>Total reses</t>
  </si>
  <si>
    <t>nº</t>
  </si>
  <si>
    <t>%</t>
  </si>
  <si>
    <t>Ano</t>
  </si>
  <si>
    <t xml:space="preserve">A Coruña </t>
  </si>
  <si>
    <t>Explotacións en control leiteiro. Serie histórica</t>
  </si>
  <si>
    <t>Nº de lactacións rematadas</t>
  </si>
  <si>
    <t>Totais</t>
  </si>
  <si>
    <t>Primíparas</t>
  </si>
  <si>
    <t>Adultas</t>
  </si>
  <si>
    <t>Kg leite por lactación</t>
  </si>
  <si>
    <t>Graxa %</t>
  </si>
  <si>
    <t>Proteína %</t>
  </si>
  <si>
    <t>Producións medias a 305 días.</t>
  </si>
  <si>
    <t>Kg de leite por lactación</t>
  </si>
  <si>
    <t>Días lactación</t>
  </si>
  <si>
    <t>Producións medias a 305 días. Serie histórica.</t>
  </si>
  <si>
    <t>Nº de inseminacións por vaca preñada</t>
  </si>
  <si>
    <t>Intervalos en días</t>
  </si>
  <si>
    <t>Parto - 1ª Inseminación</t>
  </si>
  <si>
    <t>Parto - Inseminación fecundante</t>
  </si>
  <si>
    <t xml:space="preserve"> Parto - Parto</t>
  </si>
  <si>
    <t>Parámetros reprodutivos</t>
  </si>
  <si>
    <t>FONTE: Consellería do Medio Rural. Campaña de saneamento gandeiro 2020</t>
  </si>
  <si>
    <t>Saneamento gandeiro 2020: Vacún</t>
  </si>
  <si>
    <t>Saneamento Gandeiro 2020: Ovino-Cabrún</t>
  </si>
  <si>
    <t>FONTE: Consellería do Medio Rural. Control leiteiro 1994-2020</t>
  </si>
  <si>
    <t>FONTE: Consellería do Medio Rural. Control leiteiro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</si>
</sst>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\ \ \ \ \ \ \ \ General"/>
    <numFmt numFmtId="165" formatCode="_-* #,##0\ \ \ \ \ \ \ \ "/>
    <numFmt numFmtId="166" formatCode="_-* #,##0\ \ \ "/>
    <numFmt numFmtId="167" formatCode="_-* #,##0\ \ \ \ "/>
    <numFmt numFmtId="168" formatCode="_-* #,##0.00\ "/>
    <numFmt numFmtId="169" formatCode="_-* #,##0.00\ \ \ \ \ \ \ \ \ \ "/>
    <numFmt numFmtId="170" formatCode="_-* #,##0\ \ \ \ \ \ \ \ \ \ \ "/>
    <numFmt numFmtId="171" formatCode="_-* #,##0.0\ \ \ \ \ \ \ \ \ \ \ \ \ "/>
    <numFmt numFmtId="172" formatCode="_-* #,##0\ \ \ \ \ \ \ \ \ \ \ \ \ \ \ 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CB496"/>
        <bgColor indexed="34"/>
      </patternFill>
    </fill>
    <fill>
      <patternFill patternType="solid">
        <fgColor rgb="FFB4C8B3"/>
        <bgColor indexed="34"/>
      </patternFill>
    </fill>
  </fills>
  <borders count="33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indexed="8"/>
      </top>
      <bottom style="thin">
        <color theme="0"/>
      </bottom>
      <diagonal/>
    </border>
    <border>
      <left/>
      <right/>
      <top style="hair">
        <color indexed="8"/>
      </top>
      <bottom style="thin">
        <color theme="0"/>
      </bottom>
      <diagonal/>
    </border>
    <border>
      <left/>
      <right style="hair">
        <color indexed="8"/>
      </right>
      <top style="hair">
        <color indexed="8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hair">
        <color indexed="8"/>
      </top>
      <bottom/>
      <diagonal/>
    </border>
    <border>
      <left/>
      <right style="thin">
        <color theme="0"/>
      </right>
      <top style="hair">
        <color indexed="8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hair">
        <color indexed="8"/>
      </right>
      <top/>
      <bottom/>
      <diagonal/>
    </border>
    <border>
      <left style="thin">
        <color theme="0"/>
      </left>
      <right style="hair">
        <color indexed="8"/>
      </right>
      <top style="hair">
        <color indexed="8"/>
      </top>
      <bottom/>
      <diagonal/>
    </border>
    <border>
      <left style="thin">
        <color theme="0"/>
      </left>
      <right style="hair">
        <color indexed="8"/>
      </right>
      <top/>
      <bottom style="hair">
        <color theme="0"/>
      </bottom>
      <diagonal/>
    </border>
    <border>
      <left style="thin">
        <color theme="0"/>
      </left>
      <right style="thin">
        <color theme="0"/>
      </right>
      <top style="hair">
        <color indexed="8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hair">
        <color theme="0"/>
      </bottom>
      <diagonal/>
    </border>
    <border>
      <left style="hair">
        <color indexed="8"/>
      </left>
      <right style="thin">
        <color theme="0"/>
      </right>
      <top/>
      <bottom/>
      <diagonal/>
    </border>
    <border>
      <left style="hair">
        <color indexed="8"/>
      </left>
      <right style="thin">
        <color theme="0"/>
      </right>
      <top/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theme="0"/>
      </bottom>
      <diagonal/>
    </border>
    <border>
      <left style="thin">
        <color theme="0"/>
      </left>
      <right style="hair">
        <color indexed="64"/>
      </right>
      <top style="thin">
        <color theme="0"/>
      </top>
      <bottom/>
      <diagonal/>
    </border>
    <border>
      <left style="thin">
        <color theme="0"/>
      </left>
      <right style="hair">
        <color indexed="64"/>
      </right>
      <top/>
      <bottom/>
      <diagonal/>
    </border>
    <border>
      <left style="thin">
        <color theme="0"/>
      </left>
      <right style="hair">
        <color theme="0"/>
      </right>
      <top style="hair">
        <color indexed="8"/>
      </top>
      <bottom/>
      <diagonal/>
    </border>
    <border>
      <left style="thin">
        <color theme="0"/>
      </left>
      <right style="hair">
        <color theme="0"/>
      </right>
      <top/>
      <bottom/>
      <diagonal/>
    </border>
    <border>
      <left style="thin">
        <color theme="0"/>
      </left>
      <right style="hair">
        <color theme="0"/>
      </right>
      <top/>
      <bottom style="hair">
        <color theme="0"/>
      </bottom>
      <diagonal/>
    </border>
    <border>
      <left style="thin">
        <color theme="0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03"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2" fillId="0" borderId="0" xfId="0" applyFont="1"/>
    <xf numFmtId="164" fontId="3" fillId="0" borderId="1" xfId="0" applyNumberFormat="1" applyFont="1" applyBorder="1" applyAlignment="1">
      <alignment horizontal="left"/>
    </xf>
    <xf numFmtId="165" fontId="3" fillId="0" borderId="1" xfId="0" applyNumberFormat="1" applyFont="1" applyBorder="1"/>
    <xf numFmtId="165" fontId="3" fillId="0" borderId="2" xfId="0" applyNumberFormat="1" applyFont="1" applyBorder="1"/>
    <xf numFmtId="164" fontId="3" fillId="0" borderId="3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166" fontId="3" fillId="0" borderId="0" xfId="0" applyNumberFormat="1" applyFont="1" applyBorder="1"/>
    <xf numFmtId="167" fontId="3" fillId="0" borderId="0" xfId="0" applyNumberFormat="1" applyFont="1" applyBorder="1"/>
    <xf numFmtId="168" fontId="3" fillId="0" borderId="0" xfId="0" applyNumberFormat="1" applyFont="1" applyBorder="1"/>
    <xf numFmtId="0" fontId="6" fillId="0" borderId="0" xfId="0" applyFont="1"/>
    <xf numFmtId="165" fontId="3" fillId="0" borderId="1" xfId="2" applyNumberFormat="1" applyFont="1" applyBorder="1"/>
    <xf numFmtId="165" fontId="3" fillId="0" borderId="2" xfId="2" applyNumberFormat="1" applyFont="1" applyBorder="1"/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171" fontId="3" fillId="0" borderId="0" xfId="0" applyNumberFormat="1" applyFont="1" applyBorder="1"/>
    <xf numFmtId="172" fontId="3" fillId="0" borderId="0" xfId="0" applyNumberFormat="1" applyFont="1" applyBorder="1"/>
    <xf numFmtId="0" fontId="2" fillId="0" borderId="0" xfId="0" applyFont="1" applyAlignment="1">
      <alignment horizontal="left"/>
    </xf>
    <xf numFmtId="172" fontId="3" fillId="0" borderId="0" xfId="0" applyNumberFormat="1" applyFont="1" applyBorder="1" applyAlignment="1">
      <alignment horizontal="center" vertical="center" wrapText="1"/>
    </xf>
    <xf numFmtId="165" fontId="3" fillId="0" borderId="1" xfId="2" applyNumberFormat="1" applyFont="1" applyFill="1" applyBorder="1"/>
    <xf numFmtId="165" fontId="3" fillId="0" borderId="2" xfId="2" applyNumberFormat="1" applyFont="1" applyFill="1" applyBorder="1"/>
    <xf numFmtId="165" fontId="3" fillId="0" borderId="3" xfId="2" applyNumberFormat="1" applyFont="1" applyFill="1" applyBorder="1"/>
    <xf numFmtId="165" fontId="3" fillId="0" borderId="4" xfId="2" applyNumberFormat="1" applyFont="1" applyFill="1" applyBorder="1"/>
    <xf numFmtId="0" fontId="0" fillId="0" borderId="0" xfId="0" applyFont="1"/>
    <xf numFmtId="0" fontId="0" fillId="0" borderId="5" xfId="0" applyFill="1" applyBorder="1"/>
    <xf numFmtId="3" fontId="2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/>
    </xf>
    <xf numFmtId="3" fontId="3" fillId="0" borderId="5" xfId="0" applyNumberFormat="1" applyFont="1" applyFill="1" applyBorder="1" applyAlignment="1" applyProtection="1">
      <alignment horizontal="center" vertical="center"/>
      <protection locked="0"/>
    </xf>
    <xf numFmtId="4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center"/>
    </xf>
    <xf numFmtId="0" fontId="0" fillId="0" borderId="5" xfId="0" applyBorder="1"/>
    <xf numFmtId="0" fontId="3" fillId="0" borderId="6" xfId="0" applyFont="1" applyFill="1" applyBorder="1" applyAlignment="1">
      <alignment horizontal="left"/>
    </xf>
    <xf numFmtId="3" fontId="3" fillId="0" borderId="6" xfId="0" applyNumberFormat="1" applyFont="1" applyFill="1" applyBorder="1" applyAlignment="1">
      <alignment horizont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wrapText="1"/>
    </xf>
    <xf numFmtId="10" fontId="3" fillId="0" borderId="6" xfId="1" applyNumberFormat="1" applyFont="1" applyFill="1" applyBorder="1" applyAlignment="1">
      <alignment horizontal="center" wrapText="1"/>
    </xf>
    <xf numFmtId="164" fontId="3" fillId="0" borderId="5" xfId="0" applyNumberFormat="1" applyFont="1" applyBorder="1" applyAlignment="1">
      <alignment horizontal="left"/>
    </xf>
    <xf numFmtId="165" fontId="3" fillId="0" borderId="5" xfId="0" applyNumberFormat="1" applyFont="1" applyBorder="1"/>
    <xf numFmtId="169" fontId="3" fillId="0" borderId="5" xfId="0" applyNumberFormat="1" applyFont="1" applyBorder="1"/>
    <xf numFmtId="169" fontId="3" fillId="0" borderId="5" xfId="0" applyNumberFormat="1" applyFont="1" applyBorder="1" applyAlignment="1">
      <alignment horizontal="center"/>
    </xf>
    <xf numFmtId="170" fontId="3" fillId="0" borderId="5" xfId="0" applyNumberFormat="1" applyFont="1" applyBorder="1"/>
    <xf numFmtId="0" fontId="0" fillId="2" borderId="13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3" fontId="0" fillId="2" borderId="13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0" fontId="0" fillId="2" borderId="13" xfId="0" applyFont="1" applyFill="1" applyBorder="1" applyAlignment="1">
      <alignment horizontal="right" vertical="center"/>
    </xf>
    <xf numFmtId="0" fontId="0" fillId="2" borderId="13" xfId="0" applyFont="1" applyFill="1" applyBorder="1" applyAlignment="1">
      <alignment horizontal="left" vertical="center"/>
    </xf>
    <xf numFmtId="166" fontId="3" fillId="0" borderId="1" xfId="0" applyNumberFormat="1" applyFont="1" applyFill="1" applyBorder="1" applyAlignment="1">
      <alignment horizontal="right"/>
    </xf>
    <xf numFmtId="167" fontId="3" fillId="0" borderId="1" xfId="0" applyNumberFormat="1" applyFont="1" applyFill="1" applyBorder="1" applyAlignment="1">
      <alignment horizontal="right"/>
    </xf>
    <xf numFmtId="168" fontId="3" fillId="0" borderId="1" xfId="0" applyNumberFormat="1" applyFont="1" applyFill="1" applyBorder="1" applyAlignment="1">
      <alignment horizontal="right"/>
    </xf>
    <xf numFmtId="168" fontId="3" fillId="0" borderId="2" xfId="0" applyNumberFormat="1" applyFont="1" applyFill="1" applyBorder="1" applyAlignment="1">
      <alignment horizontal="right"/>
    </xf>
    <xf numFmtId="166" fontId="3" fillId="0" borderId="3" xfId="0" applyNumberFormat="1" applyFont="1" applyFill="1" applyBorder="1" applyAlignment="1">
      <alignment horizontal="right"/>
    </xf>
    <xf numFmtId="167" fontId="3" fillId="0" borderId="3" xfId="0" applyNumberFormat="1" applyFont="1" applyFill="1" applyBorder="1" applyAlignment="1">
      <alignment horizontal="right"/>
    </xf>
    <xf numFmtId="168" fontId="3" fillId="0" borderId="3" xfId="0" applyNumberFormat="1" applyFont="1" applyFill="1" applyBorder="1" applyAlignment="1">
      <alignment horizontal="right"/>
    </xf>
    <xf numFmtId="168" fontId="3" fillId="0" borderId="4" xfId="0" applyNumberFormat="1" applyFont="1" applyFill="1" applyBorder="1" applyAlignment="1">
      <alignment horizontal="right"/>
    </xf>
    <xf numFmtId="164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/>
    <xf numFmtId="169" fontId="2" fillId="0" borderId="0" xfId="0" applyNumberFormat="1" applyFont="1" applyBorder="1"/>
    <xf numFmtId="170" fontId="2" fillId="0" borderId="0" xfId="0" applyNumberFormat="1" applyFont="1" applyBorder="1"/>
    <xf numFmtId="171" fontId="3" fillId="0" borderId="6" xfId="0" applyNumberFormat="1" applyFont="1" applyFill="1" applyBorder="1"/>
    <xf numFmtId="172" fontId="3" fillId="0" borderId="6" xfId="0" applyNumberFormat="1" applyFont="1" applyFill="1" applyBorder="1" applyAlignment="1">
      <alignment horizontal="center" wrapText="1"/>
    </xf>
    <xf numFmtId="172" fontId="3" fillId="0" borderId="6" xfId="0" applyNumberFormat="1" applyFont="1" applyFill="1" applyBorder="1"/>
    <xf numFmtId="172" fontId="3" fillId="0" borderId="6" xfId="0" applyNumberFormat="1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 wrapText="1"/>
    </xf>
    <xf numFmtId="0" fontId="0" fillId="2" borderId="29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4" fontId="0" fillId="2" borderId="13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B4C8B3"/>
      <color rgb="FF8CB496"/>
      <color rgb="FFC3E226"/>
      <color rgb="FFE2ED93"/>
      <color rgb="FFF8CD00"/>
      <color rgb="FFC49100"/>
      <color rgb="FFB1A0C7"/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showGridLines="0" tabSelected="1" zoomScale="85" zoomScaleNormal="85" workbookViewId="0">
      <selection activeCell="D27" sqref="D27"/>
    </sheetView>
  </sheetViews>
  <sheetFormatPr baseColWidth="10" defaultColWidth="11.5703125" defaultRowHeight="15" x14ac:dyDescent="0.25"/>
  <sheetData>
    <row r="1" spans="1:20" x14ac:dyDescent="0.25">
      <c r="A1" s="7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30"/>
      <c r="B3" s="71" t="s">
        <v>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3"/>
      <c r="R3" s="3"/>
      <c r="S3" s="3"/>
      <c r="T3" s="3"/>
    </row>
    <row r="4" spans="1:20" x14ac:dyDescent="0.25">
      <c r="A4" s="31"/>
      <c r="B4" s="69" t="s">
        <v>1</v>
      </c>
      <c r="C4" s="70"/>
      <c r="D4" s="70"/>
      <c r="E4" s="74"/>
      <c r="F4" s="69" t="s">
        <v>2</v>
      </c>
      <c r="G4" s="70"/>
      <c r="H4" s="70"/>
      <c r="I4" s="74"/>
      <c r="J4" s="69" t="s">
        <v>3</v>
      </c>
      <c r="K4" s="70"/>
      <c r="L4" s="70"/>
      <c r="M4" s="74"/>
      <c r="N4" s="69" t="s">
        <v>4</v>
      </c>
      <c r="O4" s="70"/>
      <c r="P4" s="70"/>
      <c r="Q4" s="74"/>
      <c r="R4" s="3"/>
      <c r="S4" s="3"/>
      <c r="T4" s="3"/>
    </row>
    <row r="5" spans="1:20" x14ac:dyDescent="0.25">
      <c r="A5" s="48" t="s">
        <v>5</v>
      </c>
      <c r="B5" s="48" t="s">
        <v>6</v>
      </c>
      <c r="C5" s="48" t="s">
        <v>7</v>
      </c>
      <c r="D5" s="48" t="s">
        <v>8</v>
      </c>
      <c r="E5" s="48" t="s">
        <v>9</v>
      </c>
      <c r="F5" s="48" t="s">
        <v>6</v>
      </c>
      <c r="G5" s="48" t="s">
        <v>7</v>
      </c>
      <c r="H5" s="48" t="s">
        <v>8</v>
      </c>
      <c r="I5" s="48" t="s">
        <v>9</v>
      </c>
      <c r="J5" s="48" t="s">
        <v>6</v>
      </c>
      <c r="K5" s="48" t="s">
        <v>7</v>
      </c>
      <c r="L5" s="48" t="s">
        <v>8</v>
      </c>
      <c r="M5" s="48" t="s">
        <v>9</v>
      </c>
      <c r="N5" s="48" t="s">
        <v>6</v>
      </c>
      <c r="O5" s="48" t="s">
        <v>7</v>
      </c>
      <c r="P5" s="48" t="s">
        <v>8</v>
      </c>
      <c r="Q5" s="48" t="s">
        <v>9</v>
      </c>
      <c r="R5" s="3"/>
      <c r="S5" s="3"/>
      <c r="T5" s="3"/>
    </row>
    <row r="6" spans="1:20" x14ac:dyDescent="0.25">
      <c r="A6" s="32" t="s">
        <v>10</v>
      </c>
      <c r="B6" s="33">
        <v>9317</v>
      </c>
      <c r="C6" s="33">
        <v>1</v>
      </c>
      <c r="D6" s="34">
        <f>C6/B6*100</f>
        <v>1.0733068584308255E-2</v>
      </c>
      <c r="E6" s="33">
        <v>0</v>
      </c>
      <c r="F6" s="33">
        <v>4422</v>
      </c>
      <c r="G6" s="33">
        <v>0</v>
      </c>
      <c r="H6" s="34">
        <f>G6/F6*100</f>
        <v>0</v>
      </c>
      <c r="I6" s="33">
        <v>0</v>
      </c>
      <c r="J6" s="33">
        <v>178</v>
      </c>
      <c r="K6" s="33">
        <v>0</v>
      </c>
      <c r="L6" s="34">
        <v>0</v>
      </c>
      <c r="M6" s="33">
        <v>0</v>
      </c>
      <c r="N6" s="33">
        <v>178</v>
      </c>
      <c r="O6" s="33">
        <v>0</v>
      </c>
      <c r="P6" s="34">
        <v>0</v>
      </c>
      <c r="Q6" s="33">
        <v>0</v>
      </c>
      <c r="R6" s="3"/>
      <c r="S6" s="3"/>
      <c r="T6" s="3"/>
    </row>
    <row r="7" spans="1:20" x14ac:dyDescent="0.25">
      <c r="A7" s="32" t="s">
        <v>11</v>
      </c>
      <c r="B7" s="33">
        <v>11466</v>
      </c>
      <c r="C7" s="33">
        <v>3</v>
      </c>
      <c r="D7" s="34">
        <f>C7/B7*100</f>
        <v>2.6164311878597593E-2</v>
      </c>
      <c r="E7" s="33">
        <v>2</v>
      </c>
      <c r="F7" s="33">
        <v>5708</v>
      </c>
      <c r="G7" s="33">
        <v>0</v>
      </c>
      <c r="H7" s="34">
        <f>G7/F7*100</f>
        <v>0</v>
      </c>
      <c r="I7" s="33">
        <v>0</v>
      </c>
      <c r="J7" s="33">
        <v>188</v>
      </c>
      <c r="K7" s="33">
        <v>0</v>
      </c>
      <c r="L7" s="34">
        <v>0</v>
      </c>
      <c r="M7" s="33">
        <v>0</v>
      </c>
      <c r="N7" s="33">
        <v>195</v>
      </c>
      <c r="O7" s="33">
        <v>0</v>
      </c>
      <c r="P7" s="34">
        <v>0</v>
      </c>
      <c r="Q7" s="33">
        <v>0</v>
      </c>
      <c r="R7" s="4"/>
      <c r="S7" s="4"/>
      <c r="T7" s="4"/>
    </row>
    <row r="8" spans="1:20" x14ac:dyDescent="0.25">
      <c r="A8" s="32" t="s">
        <v>12</v>
      </c>
      <c r="B8" s="33">
        <v>1570</v>
      </c>
      <c r="C8" s="33">
        <v>4</v>
      </c>
      <c r="D8" s="34">
        <f>C8/B8*100</f>
        <v>0.25477707006369427</v>
      </c>
      <c r="E8" s="33">
        <v>4</v>
      </c>
      <c r="F8" s="33">
        <v>681</v>
      </c>
      <c r="G8" s="33">
        <v>0</v>
      </c>
      <c r="H8" s="34">
        <f>G8/F8*100</f>
        <v>0</v>
      </c>
      <c r="I8" s="33">
        <v>0</v>
      </c>
      <c r="J8" s="33">
        <v>29</v>
      </c>
      <c r="K8" s="33">
        <v>0</v>
      </c>
      <c r="L8" s="34">
        <v>0</v>
      </c>
      <c r="M8" s="33">
        <v>0</v>
      </c>
      <c r="N8" s="33">
        <v>29</v>
      </c>
      <c r="O8" s="33">
        <v>0</v>
      </c>
      <c r="P8" s="34">
        <v>0</v>
      </c>
      <c r="Q8" s="33">
        <v>0</v>
      </c>
      <c r="R8" s="3"/>
      <c r="S8" s="3"/>
      <c r="T8" s="3"/>
    </row>
    <row r="9" spans="1:20" x14ac:dyDescent="0.25">
      <c r="A9" s="32" t="s">
        <v>13</v>
      </c>
      <c r="B9" s="33">
        <v>2483</v>
      </c>
      <c r="C9" s="33">
        <v>0</v>
      </c>
      <c r="D9" s="34">
        <f>C9/B9*100</f>
        <v>0</v>
      </c>
      <c r="E9" s="33">
        <v>0</v>
      </c>
      <c r="F9" s="33">
        <v>2161</v>
      </c>
      <c r="G9" s="33">
        <v>0</v>
      </c>
      <c r="H9" s="34">
        <f>G9/F9*100</f>
        <v>0</v>
      </c>
      <c r="I9" s="33">
        <v>0</v>
      </c>
      <c r="J9" s="33">
        <v>70</v>
      </c>
      <c r="K9" s="33">
        <v>0</v>
      </c>
      <c r="L9" s="34">
        <v>0</v>
      </c>
      <c r="M9" s="33">
        <v>0</v>
      </c>
      <c r="N9" s="33">
        <v>70</v>
      </c>
      <c r="O9" s="33">
        <v>0</v>
      </c>
      <c r="P9" s="34">
        <v>0</v>
      </c>
      <c r="Q9" s="33">
        <v>0</v>
      </c>
      <c r="R9" s="3"/>
      <c r="S9" s="3"/>
      <c r="T9" s="3"/>
    </row>
    <row r="10" spans="1:20" x14ac:dyDescent="0.25">
      <c r="A10" s="47" t="s">
        <v>14</v>
      </c>
      <c r="B10" s="49">
        <f>SUM(B6:B9)</f>
        <v>24836</v>
      </c>
      <c r="C10" s="49">
        <f>SUM(C6:C9)</f>
        <v>8</v>
      </c>
      <c r="D10" s="102">
        <f>C10/B10*100</f>
        <v>3.2211306168465133E-2</v>
      </c>
      <c r="E10" s="49">
        <f>SUM(E6:E9)</f>
        <v>6</v>
      </c>
      <c r="F10" s="49">
        <f>SUM(F6:F9)</f>
        <v>12972</v>
      </c>
      <c r="G10" s="49">
        <f>SUM(G6:G9)</f>
        <v>0</v>
      </c>
      <c r="H10" s="102">
        <f>G10/F10*100</f>
        <v>0</v>
      </c>
      <c r="I10" s="49">
        <f>SUM(I6:I9)</f>
        <v>0</v>
      </c>
      <c r="J10" s="49">
        <f>SUM(J6:J9)</f>
        <v>465</v>
      </c>
      <c r="K10" s="49">
        <f>SUM(K6:K9)</f>
        <v>0</v>
      </c>
      <c r="L10" s="102">
        <f>K10/J10*100</f>
        <v>0</v>
      </c>
      <c r="M10" s="49">
        <f>SUM(M6:M9)</f>
        <v>0</v>
      </c>
      <c r="N10" s="49">
        <f>SUM(N6:N9)</f>
        <v>472</v>
      </c>
      <c r="O10" s="49">
        <f>SUM(O6:O9)</f>
        <v>0</v>
      </c>
      <c r="P10" s="102">
        <f>O10/N10*100</f>
        <v>0</v>
      </c>
      <c r="Q10" s="49">
        <f>SUM(Q6:Q9)</f>
        <v>0</v>
      </c>
      <c r="R10" s="3"/>
      <c r="S10" s="3"/>
      <c r="T10" s="3"/>
    </row>
    <row r="11" spans="1:20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"/>
      <c r="S11" s="3"/>
      <c r="T11" s="3"/>
    </row>
    <row r="12" spans="1:20" x14ac:dyDescent="0.25">
      <c r="A12" s="36"/>
      <c r="B12" s="71" t="s">
        <v>15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35"/>
      <c r="O12" s="35"/>
      <c r="P12" s="35"/>
      <c r="Q12" s="35"/>
      <c r="R12" s="3"/>
      <c r="S12" s="3"/>
      <c r="T12" s="3"/>
    </row>
    <row r="13" spans="1:20" x14ac:dyDescent="0.25">
      <c r="A13" s="31"/>
      <c r="B13" s="69" t="s">
        <v>1</v>
      </c>
      <c r="C13" s="70"/>
      <c r="D13" s="70"/>
      <c r="E13" s="69" t="s">
        <v>2</v>
      </c>
      <c r="F13" s="70"/>
      <c r="G13" s="70"/>
      <c r="H13" s="69" t="s">
        <v>3</v>
      </c>
      <c r="I13" s="70"/>
      <c r="J13" s="70"/>
      <c r="K13" s="69" t="s">
        <v>4</v>
      </c>
      <c r="L13" s="70"/>
      <c r="M13" s="70"/>
      <c r="N13" s="35"/>
      <c r="O13" s="35"/>
      <c r="P13" s="35"/>
      <c r="Q13" s="35"/>
      <c r="R13" s="3"/>
      <c r="S13" s="3"/>
      <c r="T13" s="3"/>
    </row>
    <row r="14" spans="1:20" x14ac:dyDescent="0.25">
      <c r="A14" s="48" t="s">
        <v>5</v>
      </c>
      <c r="B14" s="48" t="s">
        <v>6</v>
      </c>
      <c r="C14" s="48" t="s">
        <v>7</v>
      </c>
      <c r="D14" s="48" t="s">
        <v>8</v>
      </c>
      <c r="E14" s="48" t="s">
        <v>6</v>
      </c>
      <c r="F14" s="48" t="s">
        <v>7</v>
      </c>
      <c r="G14" s="48" t="s">
        <v>8</v>
      </c>
      <c r="H14" s="48" t="s">
        <v>6</v>
      </c>
      <c r="I14" s="48" t="s">
        <v>7</v>
      </c>
      <c r="J14" s="48" t="s">
        <v>8</v>
      </c>
      <c r="K14" s="48" t="s">
        <v>6</v>
      </c>
      <c r="L14" s="48" t="s">
        <v>7</v>
      </c>
      <c r="M14" s="48" t="s">
        <v>8</v>
      </c>
      <c r="N14" s="35"/>
      <c r="O14" s="35"/>
      <c r="P14" s="35"/>
      <c r="Q14" s="35"/>
      <c r="R14" s="3"/>
      <c r="S14" s="3"/>
      <c r="T14" s="3"/>
    </row>
    <row r="15" spans="1:20" x14ac:dyDescent="0.25">
      <c r="A15" s="32" t="s">
        <v>10</v>
      </c>
      <c r="B15" s="33">
        <v>294304</v>
      </c>
      <c r="C15" s="33">
        <v>12</v>
      </c>
      <c r="D15" s="34">
        <f>C15/B15*100</f>
        <v>4.0774165488746327E-3</v>
      </c>
      <c r="E15" s="33">
        <v>156359</v>
      </c>
      <c r="F15" s="33">
        <v>0</v>
      </c>
      <c r="G15" s="34">
        <f>F15/E15*100</f>
        <v>0</v>
      </c>
      <c r="H15" s="34">
        <v>12741</v>
      </c>
      <c r="I15" s="33">
        <v>0</v>
      </c>
      <c r="J15" s="34">
        <v>0</v>
      </c>
      <c r="K15" s="33">
        <v>12758</v>
      </c>
      <c r="L15" s="34">
        <v>0</v>
      </c>
      <c r="M15" s="34">
        <v>0</v>
      </c>
      <c r="N15" s="35"/>
      <c r="O15" s="35"/>
      <c r="P15" s="35"/>
      <c r="Q15" s="35"/>
      <c r="R15" s="3"/>
      <c r="S15" s="3"/>
      <c r="T15" s="3"/>
    </row>
    <row r="16" spans="1:20" x14ac:dyDescent="0.25">
      <c r="A16" s="32" t="s">
        <v>11</v>
      </c>
      <c r="B16" s="33">
        <v>408970</v>
      </c>
      <c r="C16" s="33">
        <v>6</v>
      </c>
      <c r="D16" s="34">
        <f>C16/B16*100</f>
        <v>1.4671002763038854E-3</v>
      </c>
      <c r="E16" s="33">
        <v>196267</v>
      </c>
      <c r="F16" s="33">
        <v>0</v>
      </c>
      <c r="G16" s="34">
        <f>F16/E16*100</f>
        <v>0</v>
      </c>
      <c r="H16" s="34">
        <v>12699</v>
      </c>
      <c r="I16" s="33">
        <v>0</v>
      </c>
      <c r="J16" s="34">
        <v>0</v>
      </c>
      <c r="K16" s="33">
        <v>12770</v>
      </c>
      <c r="L16" s="34">
        <v>0</v>
      </c>
      <c r="M16" s="34">
        <v>0</v>
      </c>
      <c r="N16" s="35"/>
      <c r="O16" s="35"/>
      <c r="P16" s="35"/>
      <c r="Q16" s="35"/>
      <c r="R16" s="3"/>
      <c r="S16" s="3"/>
      <c r="T16" s="3"/>
    </row>
    <row r="17" spans="1:20" x14ac:dyDescent="0.25">
      <c r="A17" s="32" t="s">
        <v>12</v>
      </c>
      <c r="B17" s="33">
        <v>47081</v>
      </c>
      <c r="C17" s="33">
        <v>8</v>
      </c>
      <c r="D17" s="34">
        <f>C17/B17*100</f>
        <v>1.6991992523523288E-2</v>
      </c>
      <c r="E17" s="33">
        <v>15848</v>
      </c>
      <c r="F17" s="33">
        <v>0</v>
      </c>
      <c r="G17" s="34">
        <f>F17/E17*100</f>
        <v>0</v>
      </c>
      <c r="H17" s="34">
        <v>1607</v>
      </c>
      <c r="I17" s="33">
        <v>0</v>
      </c>
      <c r="J17" s="34">
        <v>0</v>
      </c>
      <c r="K17" s="33">
        <v>1607</v>
      </c>
      <c r="L17" s="34">
        <v>0</v>
      </c>
      <c r="M17" s="34">
        <v>0</v>
      </c>
      <c r="N17" s="35"/>
      <c r="O17" s="35"/>
      <c r="P17" s="35"/>
      <c r="Q17" s="35"/>
      <c r="R17" s="3"/>
      <c r="S17" s="3"/>
      <c r="T17" s="3"/>
    </row>
    <row r="18" spans="1:20" x14ac:dyDescent="0.25">
      <c r="A18" s="32" t="s">
        <v>13</v>
      </c>
      <c r="B18" s="33">
        <v>45864</v>
      </c>
      <c r="C18" s="33">
        <v>0</v>
      </c>
      <c r="D18" s="34">
        <f>C18/B18*100</f>
        <v>0</v>
      </c>
      <c r="E18" s="33">
        <v>47438</v>
      </c>
      <c r="F18" s="33">
        <v>0</v>
      </c>
      <c r="G18" s="34">
        <f>F18/E18*100</f>
        <v>0</v>
      </c>
      <c r="H18" s="34">
        <v>2847</v>
      </c>
      <c r="I18" s="33">
        <v>0</v>
      </c>
      <c r="J18" s="34">
        <v>0</v>
      </c>
      <c r="K18" s="33">
        <v>2847</v>
      </c>
      <c r="L18" s="34">
        <v>0</v>
      </c>
      <c r="M18" s="34">
        <v>0</v>
      </c>
      <c r="N18" s="35"/>
      <c r="O18" s="35"/>
      <c r="P18" s="35"/>
      <c r="Q18" s="35"/>
      <c r="R18" s="3"/>
      <c r="S18" s="3"/>
      <c r="T18" s="3"/>
    </row>
    <row r="19" spans="1:20" x14ac:dyDescent="0.25">
      <c r="A19" s="47" t="s">
        <v>14</v>
      </c>
      <c r="B19" s="49">
        <f>SUM(B15:B18)</f>
        <v>796219</v>
      </c>
      <c r="C19" s="49">
        <f>SUM(C15:C18)</f>
        <v>26</v>
      </c>
      <c r="D19" s="102">
        <f>C19/B19*100</f>
        <v>3.2654332539163223E-3</v>
      </c>
      <c r="E19" s="49">
        <f>SUM(E15:E18)</f>
        <v>415912</v>
      </c>
      <c r="F19" s="49">
        <f>SUM(F15:F18)</f>
        <v>0</v>
      </c>
      <c r="G19" s="102">
        <f>F19/E19*100</f>
        <v>0</v>
      </c>
      <c r="H19" s="49">
        <f>SUM(H15:H18)</f>
        <v>29894</v>
      </c>
      <c r="I19" s="49">
        <f>SUM(I15:I18)</f>
        <v>0</v>
      </c>
      <c r="J19" s="102">
        <f>I19/H19*100</f>
        <v>0</v>
      </c>
      <c r="K19" s="49">
        <f>SUM(K15:K18)</f>
        <v>29982</v>
      </c>
      <c r="L19" s="49">
        <f>SUM(L15:L18)</f>
        <v>0</v>
      </c>
      <c r="M19" s="102">
        <f>L19/K19*100</f>
        <v>0</v>
      </c>
      <c r="N19" s="35"/>
      <c r="O19" s="35"/>
      <c r="P19" s="35"/>
      <c r="Q19" s="35"/>
      <c r="R19" s="3"/>
      <c r="S19" s="3"/>
      <c r="T19" s="3"/>
    </row>
    <row r="20" spans="1:20" x14ac:dyDescent="0.25">
      <c r="A20" s="5"/>
      <c r="N20" s="5"/>
      <c r="O20" s="5"/>
      <c r="P20" s="3"/>
      <c r="Q20" s="3"/>
      <c r="R20" s="3"/>
      <c r="S20" s="3"/>
      <c r="T20" s="3"/>
    </row>
    <row r="21" spans="1:20" x14ac:dyDescent="0.25">
      <c r="A21" s="6" t="s">
        <v>45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x14ac:dyDescent="0.25">
      <c r="A22" s="2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6"/>
      <c r="O22" s="6"/>
      <c r="P22" s="6"/>
      <c r="Q22" s="6"/>
      <c r="R22" s="6"/>
      <c r="S22" s="6"/>
      <c r="T22" s="6"/>
    </row>
    <row r="23" spans="1:20" x14ac:dyDescent="0.25">
      <c r="A23" s="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</sheetData>
  <mergeCells count="10">
    <mergeCell ref="B13:D13"/>
    <mergeCell ref="E13:G13"/>
    <mergeCell ref="H13:J13"/>
    <mergeCell ref="K13:M13"/>
    <mergeCell ref="B3:Q3"/>
    <mergeCell ref="B12:M12"/>
    <mergeCell ref="B4:E4"/>
    <mergeCell ref="F4:I4"/>
    <mergeCell ref="J4:M4"/>
    <mergeCell ref="N4:Q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showGridLines="0" topLeftCell="B1" zoomScale="130" zoomScaleNormal="130" workbookViewId="0">
      <selection activeCell="F6" sqref="F6"/>
    </sheetView>
  </sheetViews>
  <sheetFormatPr baseColWidth="10" defaultColWidth="11.5703125" defaultRowHeight="15" x14ac:dyDescent="0.25"/>
  <sheetData>
    <row r="1" spans="1:12" x14ac:dyDescent="0.25">
      <c r="A1" s="7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</row>
    <row r="3" spans="1:12" ht="15" customHeight="1" x14ac:dyDescent="0.25">
      <c r="A3" s="75" t="s">
        <v>5</v>
      </c>
      <c r="B3" s="78" t="s">
        <v>16</v>
      </c>
      <c r="C3" s="81" t="s">
        <v>17</v>
      </c>
      <c r="D3" s="82"/>
      <c r="E3" s="85" t="s">
        <v>18</v>
      </c>
      <c r="F3" s="86"/>
      <c r="G3" s="86"/>
      <c r="H3" s="86"/>
      <c r="I3" s="86"/>
      <c r="J3" s="86"/>
      <c r="K3" s="86"/>
      <c r="L3" s="86"/>
    </row>
    <row r="4" spans="1:12" x14ac:dyDescent="0.25">
      <c r="A4" s="76"/>
      <c r="B4" s="79"/>
      <c r="C4" s="83"/>
      <c r="D4" s="84"/>
      <c r="E4" s="71" t="s">
        <v>19</v>
      </c>
      <c r="F4" s="72"/>
      <c r="G4" s="71" t="s">
        <v>20</v>
      </c>
      <c r="H4" s="72"/>
      <c r="I4" s="71" t="s">
        <v>21</v>
      </c>
      <c r="J4" s="72"/>
      <c r="K4" s="71" t="s">
        <v>22</v>
      </c>
      <c r="L4" s="72"/>
    </row>
    <row r="5" spans="1:12" x14ac:dyDescent="0.25">
      <c r="A5" s="77"/>
      <c r="B5" s="80"/>
      <c r="C5" s="48" t="s">
        <v>6</v>
      </c>
      <c r="D5" s="48" t="s">
        <v>7</v>
      </c>
      <c r="E5" s="48" t="s">
        <v>23</v>
      </c>
      <c r="F5" s="48" t="s">
        <v>24</v>
      </c>
      <c r="G5" s="48" t="s">
        <v>23</v>
      </c>
      <c r="H5" s="48" t="s">
        <v>24</v>
      </c>
      <c r="I5" s="48" t="s">
        <v>23</v>
      </c>
      <c r="J5" s="48" t="s">
        <v>24</v>
      </c>
      <c r="K5" s="48" t="s">
        <v>23</v>
      </c>
      <c r="L5" s="48" t="s">
        <v>24</v>
      </c>
    </row>
    <row r="6" spans="1:12" x14ac:dyDescent="0.25">
      <c r="A6" s="37" t="s">
        <v>10</v>
      </c>
      <c r="B6" s="38">
        <v>1176</v>
      </c>
      <c r="C6" s="38">
        <v>7717</v>
      </c>
      <c r="D6" s="39">
        <v>0</v>
      </c>
      <c r="E6" s="40">
        <v>0</v>
      </c>
      <c r="F6" s="41">
        <f>E6*100/B6</f>
        <v>0</v>
      </c>
      <c r="G6" s="40">
        <v>0</v>
      </c>
      <c r="H6" s="41">
        <f>G6*100</f>
        <v>0</v>
      </c>
      <c r="I6" s="40">
        <v>0</v>
      </c>
      <c r="J6" s="41">
        <f>I6/C6</f>
        <v>0</v>
      </c>
      <c r="K6" s="40">
        <v>0</v>
      </c>
      <c r="L6" s="41">
        <f>K6/B6</f>
        <v>0</v>
      </c>
    </row>
    <row r="7" spans="1:12" x14ac:dyDescent="0.25">
      <c r="A7" s="37" t="s">
        <v>11</v>
      </c>
      <c r="B7" s="38">
        <v>1338</v>
      </c>
      <c r="C7" s="38">
        <v>14149</v>
      </c>
      <c r="D7" s="40">
        <v>0</v>
      </c>
      <c r="E7" s="40">
        <v>0</v>
      </c>
      <c r="F7" s="41">
        <f>E7*100/B7</f>
        <v>0</v>
      </c>
      <c r="G7" s="40">
        <v>0</v>
      </c>
      <c r="H7" s="41">
        <f>G7*100/C7</f>
        <v>0</v>
      </c>
      <c r="I7" s="40">
        <v>0</v>
      </c>
      <c r="J7" s="41">
        <f>I7/C7</f>
        <v>0</v>
      </c>
      <c r="K7" s="40">
        <v>0</v>
      </c>
      <c r="L7" s="41">
        <f>K7/B7</f>
        <v>0</v>
      </c>
    </row>
    <row r="8" spans="1:12" x14ac:dyDescent="0.25">
      <c r="A8" s="37" t="s">
        <v>12</v>
      </c>
      <c r="B8" s="38">
        <v>1171</v>
      </c>
      <c r="C8" s="38">
        <v>31588</v>
      </c>
      <c r="D8" s="40">
        <v>0</v>
      </c>
      <c r="E8" s="40">
        <v>0</v>
      </c>
      <c r="F8" s="41">
        <v>0</v>
      </c>
      <c r="G8" s="40">
        <v>0</v>
      </c>
      <c r="H8" s="41">
        <f>G8*100/C8</f>
        <v>0</v>
      </c>
      <c r="I8" s="40">
        <v>0</v>
      </c>
      <c r="J8" s="41">
        <f>I8/C8</f>
        <v>0</v>
      </c>
      <c r="K8" s="40">
        <v>0</v>
      </c>
      <c r="L8" s="41">
        <f>K8/B8</f>
        <v>0</v>
      </c>
    </row>
    <row r="9" spans="1:12" x14ac:dyDescent="0.25">
      <c r="A9" s="37" t="s">
        <v>13</v>
      </c>
      <c r="B9" s="38">
        <v>1645</v>
      </c>
      <c r="C9" s="38">
        <v>11132</v>
      </c>
      <c r="D9" s="40">
        <v>0</v>
      </c>
      <c r="E9" s="40">
        <v>0</v>
      </c>
      <c r="F9" s="41">
        <f>E9*100/B9</f>
        <v>0</v>
      </c>
      <c r="G9" s="40">
        <v>0</v>
      </c>
      <c r="H9" s="41">
        <f>G9*100/C9</f>
        <v>0</v>
      </c>
      <c r="I9" s="40">
        <v>0</v>
      </c>
      <c r="J9" s="41">
        <f>I9/C9</f>
        <v>0</v>
      </c>
      <c r="K9" s="40">
        <v>0</v>
      </c>
      <c r="L9" s="41">
        <f>K9/B9</f>
        <v>0</v>
      </c>
    </row>
    <row r="10" spans="1:12" x14ac:dyDescent="0.25">
      <c r="A10" s="47" t="s">
        <v>14</v>
      </c>
      <c r="B10" s="47">
        <f>SUM(B6:B9)</f>
        <v>5330</v>
      </c>
      <c r="C10" s="47">
        <f>SUM(C6:C9)</f>
        <v>64586</v>
      </c>
      <c r="D10" s="47">
        <f>SUM(D6:D9)</f>
        <v>0</v>
      </c>
      <c r="E10" s="47">
        <f>SUM(E6:E9)</f>
        <v>0</v>
      </c>
      <c r="F10" s="47">
        <v>0</v>
      </c>
      <c r="G10" s="47">
        <f>SUM(G6:G9)</f>
        <v>0</v>
      </c>
      <c r="H10" s="47">
        <f>G10*100/C10</f>
        <v>0</v>
      </c>
      <c r="I10" s="47">
        <f>SUM(I6:I9)</f>
        <v>0</v>
      </c>
      <c r="J10" s="47">
        <f>I10/C10</f>
        <v>0</v>
      </c>
      <c r="K10" s="47">
        <f>SUM(K6:K9)</f>
        <v>0</v>
      </c>
      <c r="L10" s="47">
        <f>K10/C10</f>
        <v>0</v>
      </c>
    </row>
    <row r="11" spans="1:12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6" t="s">
        <v>45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2"/>
    </row>
  </sheetData>
  <mergeCells count="8">
    <mergeCell ref="A3:A5"/>
    <mergeCell ref="B3:B5"/>
    <mergeCell ref="C3:D4"/>
    <mergeCell ref="E3:L3"/>
    <mergeCell ref="E4:F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ignoredErrors>
    <ignoredError sqref="H10:K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workbookViewId="0">
      <selection activeCell="I28" sqref="I28"/>
    </sheetView>
  </sheetViews>
  <sheetFormatPr baseColWidth="10" defaultColWidth="11.5703125" defaultRowHeight="15" x14ac:dyDescent="0.25"/>
  <sheetData>
    <row r="1" spans="1:6" x14ac:dyDescent="0.25">
      <c r="A1" s="7" t="s">
        <v>27</v>
      </c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47" t="s">
        <v>25</v>
      </c>
      <c r="B3" s="47" t="s">
        <v>26</v>
      </c>
      <c r="C3" s="47" t="s">
        <v>11</v>
      </c>
      <c r="D3" s="47" t="s">
        <v>12</v>
      </c>
      <c r="E3" s="47" t="s">
        <v>13</v>
      </c>
      <c r="F3" s="47" t="s">
        <v>14</v>
      </c>
    </row>
    <row r="4" spans="1:6" x14ac:dyDescent="0.25">
      <c r="A4" s="48">
        <v>1994</v>
      </c>
      <c r="B4" s="9">
        <v>819</v>
      </c>
      <c r="C4" s="9">
        <v>1299</v>
      </c>
      <c r="D4" s="9">
        <v>43</v>
      </c>
      <c r="E4" s="9">
        <v>343</v>
      </c>
      <c r="F4" s="10">
        <v>2504</v>
      </c>
    </row>
    <row r="5" spans="1:6" x14ac:dyDescent="0.25">
      <c r="A5" s="48">
        <v>1995</v>
      </c>
      <c r="B5" s="9">
        <v>922</v>
      </c>
      <c r="C5" s="9">
        <v>1481</v>
      </c>
      <c r="D5" s="9">
        <v>43</v>
      </c>
      <c r="E5" s="9">
        <v>387</v>
      </c>
      <c r="F5" s="10">
        <v>2833</v>
      </c>
    </row>
    <row r="6" spans="1:6" x14ac:dyDescent="0.25">
      <c r="A6" s="48">
        <v>1996</v>
      </c>
      <c r="B6" s="9">
        <v>1133</v>
      </c>
      <c r="C6" s="9">
        <v>1664</v>
      </c>
      <c r="D6" s="9">
        <v>47</v>
      </c>
      <c r="E6" s="9">
        <v>498</v>
      </c>
      <c r="F6" s="10">
        <v>3342</v>
      </c>
    </row>
    <row r="7" spans="1:6" x14ac:dyDescent="0.25">
      <c r="A7" s="48">
        <v>1997</v>
      </c>
      <c r="B7" s="9">
        <v>1208</v>
      </c>
      <c r="C7" s="9">
        <v>1818</v>
      </c>
      <c r="D7" s="9">
        <v>45</v>
      </c>
      <c r="E7" s="9">
        <v>563</v>
      </c>
      <c r="F7" s="10">
        <v>3634</v>
      </c>
    </row>
    <row r="8" spans="1:6" x14ac:dyDescent="0.25">
      <c r="A8" s="48">
        <v>1998</v>
      </c>
      <c r="B8" s="9">
        <v>1283</v>
      </c>
      <c r="C8" s="9">
        <v>2014</v>
      </c>
      <c r="D8" s="9">
        <v>43</v>
      </c>
      <c r="E8" s="9">
        <v>646</v>
      </c>
      <c r="F8" s="10">
        <v>3986</v>
      </c>
    </row>
    <row r="9" spans="1:6" x14ac:dyDescent="0.25">
      <c r="A9" s="48">
        <v>1999</v>
      </c>
      <c r="B9" s="9">
        <v>1316</v>
      </c>
      <c r="C9" s="9">
        <v>2199</v>
      </c>
      <c r="D9" s="9">
        <v>44</v>
      </c>
      <c r="E9" s="9">
        <v>703</v>
      </c>
      <c r="F9" s="10">
        <v>4262</v>
      </c>
    </row>
    <row r="10" spans="1:6" x14ac:dyDescent="0.25">
      <c r="A10" s="48">
        <v>2000</v>
      </c>
      <c r="B10" s="9">
        <v>1393</v>
      </c>
      <c r="C10" s="9">
        <v>2421</v>
      </c>
      <c r="D10" s="9">
        <v>45</v>
      </c>
      <c r="E10" s="9">
        <v>803</v>
      </c>
      <c r="F10" s="10">
        <v>4662</v>
      </c>
    </row>
    <row r="11" spans="1:6" x14ac:dyDescent="0.25">
      <c r="A11" s="48">
        <v>2001</v>
      </c>
      <c r="B11" s="9">
        <v>1402</v>
      </c>
      <c r="C11" s="9">
        <v>2426</v>
      </c>
      <c r="D11" s="9">
        <v>42</v>
      </c>
      <c r="E11" s="9">
        <v>777</v>
      </c>
      <c r="F11" s="10">
        <v>4647</v>
      </c>
    </row>
    <row r="12" spans="1:6" x14ac:dyDescent="0.25">
      <c r="A12" s="48">
        <v>2002</v>
      </c>
      <c r="B12" s="9">
        <v>1411</v>
      </c>
      <c r="C12" s="9">
        <v>2390</v>
      </c>
      <c r="D12" s="9">
        <v>41</v>
      </c>
      <c r="E12" s="9">
        <v>766</v>
      </c>
      <c r="F12" s="10">
        <v>4608</v>
      </c>
    </row>
    <row r="13" spans="1:6" x14ac:dyDescent="0.25">
      <c r="A13" s="48">
        <v>2003</v>
      </c>
      <c r="B13" s="9">
        <v>1381</v>
      </c>
      <c r="C13" s="9">
        <v>2347</v>
      </c>
      <c r="D13" s="9">
        <v>40</v>
      </c>
      <c r="E13" s="9">
        <v>768</v>
      </c>
      <c r="F13" s="10">
        <v>4536</v>
      </c>
    </row>
    <row r="14" spans="1:6" x14ac:dyDescent="0.25">
      <c r="A14" s="48">
        <v>2004</v>
      </c>
      <c r="B14" s="9">
        <v>1392</v>
      </c>
      <c r="C14" s="9">
        <v>2397</v>
      </c>
      <c r="D14" s="9">
        <v>39</v>
      </c>
      <c r="E14" s="9">
        <v>767</v>
      </c>
      <c r="F14" s="10">
        <v>4595</v>
      </c>
    </row>
    <row r="15" spans="1:6" x14ac:dyDescent="0.25">
      <c r="A15" s="48">
        <v>2005</v>
      </c>
      <c r="B15" s="9">
        <v>1365</v>
      </c>
      <c r="C15" s="9">
        <v>2343</v>
      </c>
      <c r="D15" s="9">
        <v>33</v>
      </c>
      <c r="E15" s="9">
        <v>756</v>
      </c>
      <c r="F15" s="10">
        <v>4497</v>
      </c>
    </row>
    <row r="16" spans="1:6" x14ac:dyDescent="0.25">
      <c r="A16" s="48">
        <v>2006</v>
      </c>
      <c r="B16" s="9">
        <v>1335</v>
      </c>
      <c r="C16" s="9">
        <v>2270</v>
      </c>
      <c r="D16" s="9">
        <v>33</v>
      </c>
      <c r="E16" s="9">
        <v>729</v>
      </c>
      <c r="F16" s="10">
        <v>4367</v>
      </c>
    </row>
    <row r="17" spans="1:6" x14ac:dyDescent="0.25">
      <c r="A17" s="48">
        <v>2007</v>
      </c>
      <c r="B17" s="17">
        <v>1297</v>
      </c>
      <c r="C17" s="17">
        <v>2242</v>
      </c>
      <c r="D17" s="17">
        <v>29</v>
      </c>
      <c r="E17" s="17">
        <v>703</v>
      </c>
      <c r="F17" s="18">
        <v>4271</v>
      </c>
    </row>
    <row r="18" spans="1:6" x14ac:dyDescent="0.25">
      <c r="A18" s="48">
        <v>2008</v>
      </c>
      <c r="B18" s="25">
        <v>1272</v>
      </c>
      <c r="C18" s="25">
        <v>2209</v>
      </c>
      <c r="D18" s="25">
        <v>29</v>
      </c>
      <c r="E18" s="25">
        <v>694</v>
      </c>
      <c r="F18" s="26">
        <v>4204</v>
      </c>
    </row>
    <row r="19" spans="1:6" x14ac:dyDescent="0.25">
      <c r="A19" s="48">
        <v>2009</v>
      </c>
      <c r="B19" s="25">
        <v>1282</v>
      </c>
      <c r="C19" s="25">
        <v>2177</v>
      </c>
      <c r="D19" s="25">
        <v>31</v>
      </c>
      <c r="E19" s="25">
        <v>695</v>
      </c>
      <c r="F19" s="26">
        <v>4185</v>
      </c>
    </row>
    <row r="20" spans="1:6" x14ac:dyDescent="0.25">
      <c r="A20" s="48">
        <v>2010</v>
      </c>
      <c r="B20" s="25">
        <v>1226</v>
      </c>
      <c r="C20" s="25">
        <v>2069</v>
      </c>
      <c r="D20" s="25">
        <v>26</v>
      </c>
      <c r="E20" s="25">
        <v>631</v>
      </c>
      <c r="F20" s="26">
        <v>3952</v>
      </c>
    </row>
    <row r="21" spans="1:6" x14ac:dyDescent="0.25">
      <c r="A21" s="48">
        <v>2011</v>
      </c>
      <c r="B21" s="25">
        <v>1188</v>
      </c>
      <c r="C21" s="25">
        <v>1971</v>
      </c>
      <c r="D21" s="25">
        <v>26</v>
      </c>
      <c r="E21" s="25">
        <v>602</v>
      </c>
      <c r="F21" s="26">
        <v>3787</v>
      </c>
    </row>
    <row r="22" spans="1:6" x14ac:dyDescent="0.25">
      <c r="A22" s="48">
        <v>2012</v>
      </c>
      <c r="B22" s="25">
        <v>1145</v>
      </c>
      <c r="C22" s="25">
        <v>1842</v>
      </c>
      <c r="D22" s="25">
        <v>26</v>
      </c>
      <c r="E22" s="25">
        <v>545</v>
      </c>
      <c r="F22" s="26">
        <v>3444</v>
      </c>
    </row>
    <row r="23" spans="1:6" x14ac:dyDescent="0.25">
      <c r="A23" s="48">
        <v>2013</v>
      </c>
      <c r="B23" s="25">
        <v>1107</v>
      </c>
      <c r="C23" s="25">
        <v>1766</v>
      </c>
      <c r="D23" s="25">
        <v>26</v>
      </c>
      <c r="E23" s="25">
        <v>545</v>
      </c>
      <c r="F23" s="26">
        <v>3444</v>
      </c>
    </row>
    <row r="24" spans="1:6" x14ac:dyDescent="0.25">
      <c r="A24" s="48">
        <v>2014</v>
      </c>
      <c r="B24" s="25">
        <v>1084</v>
      </c>
      <c r="C24" s="25">
        <v>1700</v>
      </c>
      <c r="D24" s="25">
        <v>25</v>
      </c>
      <c r="E24" s="25">
        <v>626</v>
      </c>
      <c r="F24" s="26">
        <v>3355</v>
      </c>
    </row>
    <row r="25" spans="1:6" x14ac:dyDescent="0.25">
      <c r="A25" s="48">
        <v>2015</v>
      </c>
      <c r="B25" s="25">
        <v>1043</v>
      </c>
      <c r="C25" s="25">
        <v>1598</v>
      </c>
      <c r="D25" s="25">
        <v>25</v>
      </c>
      <c r="E25" s="25">
        <v>505</v>
      </c>
      <c r="F25" s="26">
        <v>3171</v>
      </c>
    </row>
    <row r="26" spans="1:6" x14ac:dyDescent="0.25">
      <c r="A26" s="48">
        <v>2016</v>
      </c>
      <c r="B26" s="25">
        <v>999</v>
      </c>
      <c r="C26" s="25">
        <v>1491</v>
      </c>
      <c r="D26" s="25">
        <v>18</v>
      </c>
      <c r="E26" s="25">
        <v>477</v>
      </c>
      <c r="F26" s="26">
        <v>2985</v>
      </c>
    </row>
    <row r="27" spans="1:6" x14ac:dyDescent="0.25">
      <c r="A27" s="48">
        <v>2017</v>
      </c>
      <c r="B27" s="25">
        <v>968</v>
      </c>
      <c r="C27" s="25">
        <v>1441</v>
      </c>
      <c r="D27" s="25">
        <v>14</v>
      </c>
      <c r="E27" s="25">
        <v>454</v>
      </c>
      <c r="F27" s="26">
        <v>2876</v>
      </c>
    </row>
    <row r="28" spans="1:6" x14ac:dyDescent="0.25">
      <c r="A28" s="48">
        <v>2018</v>
      </c>
      <c r="B28" s="25">
        <v>937</v>
      </c>
      <c r="C28" s="25">
        <v>1397</v>
      </c>
      <c r="D28" s="25">
        <v>14</v>
      </c>
      <c r="E28" s="25">
        <v>436</v>
      </c>
      <c r="F28" s="26">
        <v>2784</v>
      </c>
    </row>
    <row r="29" spans="1:6" s="29" customFormat="1" x14ac:dyDescent="0.25">
      <c r="A29" s="48">
        <v>2019</v>
      </c>
      <c r="B29" s="25">
        <v>941</v>
      </c>
      <c r="C29" s="25">
        <v>1400</v>
      </c>
      <c r="D29" s="25">
        <v>16</v>
      </c>
      <c r="E29" s="25">
        <v>434</v>
      </c>
      <c r="F29" s="26">
        <v>2791</v>
      </c>
    </row>
    <row r="30" spans="1:6" s="29" customFormat="1" x14ac:dyDescent="0.25">
      <c r="A30" s="48">
        <v>2020</v>
      </c>
      <c r="B30" s="27">
        <v>894</v>
      </c>
      <c r="C30" s="27">
        <v>1305</v>
      </c>
      <c r="D30" s="27">
        <v>17</v>
      </c>
      <c r="E30" s="27">
        <v>411</v>
      </c>
      <c r="F30" s="28">
        <v>2627</v>
      </c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 t="s">
        <v>48</v>
      </c>
      <c r="B32" s="1"/>
      <c r="C32" s="1"/>
      <c r="D32" s="1"/>
      <c r="E32" s="1"/>
      <c r="F32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F19" sqref="F19"/>
    </sheetView>
  </sheetViews>
  <sheetFormatPr baseColWidth="10" defaultColWidth="11.5703125" defaultRowHeight="15" x14ac:dyDescent="0.25"/>
  <sheetData>
    <row r="1" spans="1:11" x14ac:dyDescent="0.25">
      <c r="A1" s="7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5">
      <c r="A3" s="89" t="s">
        <v>5</v>
      </c>
      <c r="B3" s="92" t="s">
        <v>28</v>
      </c>
      <c r="C3" s="71" t="s">
        <v>29</v>
      </c>
      <c r="D3" s="72"/>
      <c r="E3" s="94"/>
      <c r="F3" s="71" t="s">
        <v>30</v>
      </c>
      <c r="G3" s="72"/>
      <c r="H3" s="94"/>
      <c r="I3" s="71" t="s">
        <v>31</v>
      </c>
      <c r="J3" s="72"/>
      <c r="K3" s="94"/>
    </row>
    <row r="4" spans="1:11" ht="13.9" customHeight="1" x14ac:dyDescent="0.25">
      <c r="A4" s="90"/>
      <c r="B4" s="92"/>
      <c r="C4" s="87" t="s">
        <v>32</v>
      </c>
      <c r="D4" s="87" t="s">
        <v>33</v>
      </c>
      <c r="E4" s="87" t="s">
        <v>34</v>
      </c>
      <c r="F4" s="87" t="s">
        <v>32</v>
      </c>
      <c r="G4" s="87" t="s">
        <v>33</v>
      </c>
      <c r="H4" s="87" t="s">
        <v>34</v>
      </c>
      <c r="I4" s="87" t="s">
        <v>32</v>
      </c>
      <c r="J4" s="87" t="s">
        <v>33</v>
      </c>
      <c r="K4" s="87" t="s">
        <v>34</v>
      </c>
    </row>
    <row r="5" spans="1:11" x14ac:dyDescent="0.25">
      <c r="A5" s="91"/>
      <c r="B5" s="93"/>
      <c r="C5" s="88"/>
      <c r="D5" s="88"/>
      <c r="E5" s="88"/>
      <c r="F5" s="88"/>
      <c r="G5" s="88"/>
      <c r="H5" s="88"/>
      <c r="I5" s="88"/>
      <c r="J5" s="88"/>
      <c r="K5" s="88"/>
    </row>
    <row r="6" spans="1:11" x14ac:dyDescent="0.25">
      <c r="A6" s="8" t="s">
        <v>10</v>
      </c>
      <c r="B6" s="53">
        <v>63137</v>
      </c>
      <c r="C6" s="54">
        <v>10944</v>
      </c>
      <c r="D6" s="55">
        <v>3.86</v>
      </c>
      <c r="E6" s="55">
        <v>3.3</v>
      </c>
      <c r="F6" s="54">
        <v>9731</v>
      </c>
      <c r="G6" s="55">
        <v>3.87</v>
      </c>
      <c r="H6" s="55">
        <v>3.35</v>
      </c>
      <c r="I6" s="54">
        <v>11587</v>
      </c>
      <c r="J6" s="55">
        <v>3.86</v>
      </c>
      <c r="K6" s="56">
        <v>3.28</v>
      </c>
    </row>
    <row r="7" spans="1:11" x14ac:dyDescent="0.25">
      <c r="A7" s="8" t="s">
        <v>11</v>
      </c>
      <c r="B7" s="53">
        <v>74374</v>
      </c>
      <c r="C7" s="54">
        <v>10472</v>
      </c>
      <c r="D7" s="55">
        <v>3.89</v>
      </c>
      <c r="E7" s="55">
        <v>3.25</v>
      </c>
      <c r="F7" s="54">
        <v>9388</v>
      </c>
      <c r="G7" s="55">
        <v>3.9</v>
      </c>
      <c r="H7" s="55">
        <v>3.3</v>
      </c>
      <c r="I7" s="54">
        <v>11023</v>
      </c>
      <c r="J7" s="55">
        <v>3.88</v>
      </c>
      <c r="K7" s="56">
        <v>3.23</v>
      </c>
    </row>
    <row r="8" spans="1:11" x14ac:dyDescent="0.25">
      <c r="A8" s="8" t="s">
        <v>12</v>
      </c>
      <c r="B8" s="53">
        <v>1109</v>
      </c>
      <c r="C8" s="54">
        <v>10016</v>
      </c>
      <c r="D8" s="55">
        <v>3.35</v>
      </c>
      <c r="E8" s="55">
        <v>3.25</v>
      </c>
      <c r="F8" s="54">
        <v>9228</v>
      </c>
      <c r="G8" s="55">
        <v>3.28</v>
      </c>
      <c r="H8" s="55">
        <v>3.26</v>
      </c>
      <c r="I8" s="54">
        <v>10507</v>
      </c>
      <c r="J8" s="55">
        <v>3.39</v>
      </c>
      <c r="K8" s="56">
        <v>3.25</v>
      </c>
    </row>
    <row r="9" spans="1:11" x14ac:dyDescent="0.25">
      <c r="A9" s="11" t="s">
        <v>13</v>
      </c>
      <c r="B9" s="57">
        <v>17353</v>
      </c>
      <c r="C9" s="58">
        <v>10221</v>
      </c>
      <c r="D9" s="59">
        <v>3.8</v>
      </c>
      <c r="E9" s="59">
        <v>3.26</v>
      </c>
      <c r="F9" s="58">
        <v>9198</v>
      </c>
      <c r="G9" s="59">
        <v>3.79</v>
      </c>
      <c r="H9" s="59">
        <v>3.29</v>
      </c>
      <c r="I9" s="58">
        <v>10700</v>
      </c>
      <c r="J9" s="59">
        <v>3.8</v>
      </c>
      <c r="K9" s="60">
        <v>3.24</v>
      </c>
    </row>
    <row r="10" spans="1:11" x14ac:dyDescent="0.25">
      <c r="A10" s="52" t="s">
        <v>14</v>
      </c>
      <c r="B10" s="51">
        <v>155973</v>
      </c>
      <c r="C10" s="51">
        <v>10632</v>
      </c>
      <c r="D10" s="51">
        <v>3.86</v>
      </c>
      <c r="E10" s="51">
        <v>3.27</v>
      </c>
      <c r="F10" s="51">
        <v>9509</v>
      </c>
      <c r="G10" s="51">
        <v>3.87</v>
      </c>
      <c r="H10" s="51">
        <v>3.32</v>
      </c>
      <c r="I10" s="51">
        <v>11209</v>
      </c>
      <c r="J10" s="51">
        <v>3.86</v>
      </c>
      <c r="K10" s="51">
        <v>3.26</v>
      </c>
    </row>
    <row r="11" spans="1:11" x14ac:dyDescent="0.25">
      <c r="A11" s="12"/>
      <c r="B11" s="13"/>
      <c r="C11" s="14"/>
      <c r="D11" s="15"/>
      <c r="E11" s="15"/>
      <c r="F11" s="14"/>
      <c r="G11" s="15"/>
      <c r="H11" s="15"/>
      <c r="I11" s="14"/>
      <c r="J11" s="15"/>
      <c r="K11" s="15"/>
    </row>
    <row r="12" spans="1:11" x14ac:dyDescent="0.25">
      <c r="A12" s="12" t="s">
        <v>49</v>
      </c>
      <c r="B12" s="13"/>
      <c r="C12" s="14"/>
      <c r="D12" s="15"/>
      <c r="E12" s="15"/>
      <c r="F12" s="14"/>
      <c r="G12" s="15"/>
      <c r="H12" s="15"/>
      <c r="I12" s="14"/>
      <c r="J12" s="15"/>
      <c r="K12" s="15"/>
    </row>
    <row r="15" spans="1:11" x14ac:dyDescent="0.25">
      <c r="H15" s="16"/>
    </row>
    <row r="16" spans="1:11" x14ac:dyDescent="0.25">
      <c r="H16" s="16"/>
    </row>
  </sheetData>
  <mergeCells count="14">
    <mergeCell ref="H4:H5"/>
    <mergeCell ref="I4:I5"/>
    <mergeCell ref="J4:J5"/>
    <mergeCell ref="K4:K5"/>
    <mergeCell ref="A3:A5"/>
    <mergeCell ref="B3:B5"/>
    <mergeCell ref="C3:E3"/>
    <mergeCell ref="F3:H3"/>
    <mergeCell ref="I3:K3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opLeftCell="A22" zoomScale="130" zoomScaleNormal="130" workbookViewId="0">
      <selection activeCell="C36" sqref="C36"/>
    </sheetView>
  </sheetViews>
  <sheetFormatPr baseColWidth="10" defaultColWidth="11.5703125" defaultRowHeight="15" x14ac:dyDescent="0.25"/>
  <sheetData>
    <row r="1" spans="1:7" x14ac:dyDescent="0.25">
      <c r="A1" s="7" t="s">
        <v>38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89" t="s">
        <v>25</v>
      </c>
      <c r="B3" s="92" t="s">
        <v>28</v>
      </c>
      <c r="C3" s="92" t="s">
        <v>36</v>
      </c>
      <c r="D3" s="92" t="s">
        <v>33</v>
      </c>
      <c r="E3" s="92" t="s">
        <v>34</v>
      </c>
      <c r="F3" s="92" t="s">
        <v>37</v>
      </c>
      <c r="G3" s="1"/>
    </row>
    <row r="4" spans="1:7" ht="39" customHeight="1" x14ac:dyDescent="0.25">
      <c r="A4" s="90"/>
      <c r="B4" s="92"/>
      <c r="C4" s="92"/>
      <c r="D4" s="92"/>
      <c r="E4" s="92"/>
      <c r="F4" s="92"/>
      <c r="G4" s="1"/>
    </row>
    <row r="5" spans="1:7" x14ac:dyDescent="0.25">
      <c r="A5" s="42">
        <v>1994</v>
      </c>
      <c r="B5" s="43">
        <v>34910</v>
      </c>
      <c r="C5" s="43">
        <v>6604</v>
      </c>
      <c r="D5" s="44">
        <v>3.75</v>
      </c>
      <c r="E5" s="45">
        <v>3.13</v>
      </c>
      <c r="F5" s="46">
        <v>320</v>
      </c>
      <c r="G5" s="1"/>
    </row>
    <row r="6" spans="1:7" x14ac:dyDescent="0.25">
      <c r="A6" s="42">
        <v>1995</v>
      </c>
      <c r="B6" s="43">
        <v>44165</v>
      </c>
      <c r="C6" s="43">
        <v>6824</v>
      </c>
      <c r="D6" s="44">
        <v>3.71</v>
      </c>
      <c r="E6" s="44">
        <v>3.14</v>
      </c>
      <c r="F6" s="46">
        <v>322</v>
      </c>
      <c r="G6" s="1"/>
    </row>
    <row r="7" spans="1:7" x14ac:dyDescent="0.25">
      <c r="A7" s="42">
        <v>1996</v>
      </c>
      <c r="B7" s="43">
        <v>54457</v>
      </c>
      <c r="C7" s="43">
        <v>6995</v>
      </c>
      <c r="D7" s="44">
        <v>3.69</v>
      </c>
      <c r="E7" s="44">
        <v>3.12</v>
      </c>
      <c r="F7" s="46">
        <v>324</v>
      </c>
      <c r="G7" s="1"/>
    </row>
    <row r="8" spans="1:7" x14ac:dyDescent="0.25">
      <c r="A8" s="42">
        <v>1997</v>
      </c>
      <c r="B8" s="43">
        <v>61821</v>
      </c>
      <c r="C8" s="43">
        <v>6983</v>
      </c>
      <c r="D8" s="44">
        <v>3.7</v>
      </c>
      <c r="E8" s="44">
        <v>3.13</v>
      </c>
      <c r="F8" s="46">
        <v>323</v>
      </c>
      <c r="G8" s="1"/>
    </row>
    <row r="9" spans="1:7" x14ac:dyDescent="0.25">
      <c r="A9" s="42">
        <v>1998</v>
      </c>
      <c r="B9" s="43">
        <v>69451</v>
      </c>
      <c r="C9" s="43">
        <v>6988</v>
      </c>
      <c r="D9" s="44">
        <v>3.7</v>
      </c>
      <c r="E9" s="44">
        <v>3.11</v>
      </c>
      <c r="F9" s="46">
        <v>325</v>
      </c>
      <c r="G9" s="1"/>
    </row>
    <row r="10" spans="1:7" x14ac:dyDescent="0.25">
      <c r="A10" s="42">
        <v>1999</v>
      </c>
      <c r="B10" s="43">
        <v>80247</v>
      </c>
      <c r="C10" s="43">
        <v>7265</v>
      </c>
      <c r="D10" s="44">
        <v>3.71</v>
      </c>
      <c r="E10" s="44">
        <v>3.16</v>
      </c>
      <c r="F10" s="46">
        <v>327</v>
      </c>
      <c r="G10" s="1"/>
    </row>
    <row r="11" spans="1:7" x14ac:dyDescent="0.25">
      <c r="A11" s="42">
        <v>2000</v>
      </c>
      <c r="B11" s="43">
        <v>90021</v>
      </c>
      <c r="C11" s="43">
        <v>7406</v>
      </c>
      <c r="D11" s="44">
        <v>3.72</v>
      </c>
      <c r="E11" s="44">
        <v>3.15</v>
      </c>
      <c r="F11" s="46">
        <v>328</v>
      </c>
      <c r="G11" s="1"/>
    </row>
    <row r="12" spans="1:7" x14ac:dyDescent="0.25">
      <c r="A12" s="42">
        <v>2001</v>
      </c>
      <c r="B12" s="43">
        <v>101895</v>
      </c>
      <c r="C12" s="43">
        <v>7426</v>
      </c>
      <c r="D12" s="44">
        <v>3.76</v>
      </c>
      <c r="E12" s="44">
        <v>3.13</v>
      </c>
      <c r="F12" s="46">
        <v>332</v>
      </c>
      <c r="G12" s="1"/>
    </row>
    <row r="13" spans="1:7" x14ac:dyDescent="0.25">
      <c r="A13" s="42">
        <v>2002</v>
      </c>
      <c r="B13" s="43">
        <v>116909</v>
      </c>
      <c r="C13" s="43">
        <v>7716</v>
      </c>
      <c r="D13" s="44">
        <v>3.76</v>
      </c>
      <c r="E13" s="44">
        <v>3.12</v>
      </c>
      <c r="F13" s="46">
        <v>336</v>
      </c>
      <c r="G13" s="1"/>
    </row>
    <row r="14" spans="1:7" x14ac:dyDescent="0.25">
      <c r="A14" s="42">
        <v>2003</v>
      </c>
      <c r="B14" s="43">
        <v>121471</v>
      </c>
      <c r="C14" s="43">
        <v>7910</v>
      </c>
      <c r="D14" s="44">
        <v>3.78</v>
      </c>
      <c r="E14" s="44">
        <v>3.11</v>
      </c>
      <c r="F14" s="46">
        <v>339</v>
      </c>
      <c r="G14" s="1"/>
    </row>
    <row r="15" spans="1:7" x14ac:dyDescent="0.25">
      <c r="A15" s="42">
        <v>2004</v>
      </c>
      <c r="B15" s="43">
        <v>123582</v>
      </c>
      <c r="C15" s="43">
        <v>8004</v>
      </c>
      <c r="D15" s="44">
        <v>3.83</v>
      </c>
      <c r="E15" s="44">
        <v>3.12</v>
      </c>
      <c r="F15" s="46">
        <v>342</v>
      </c>
      <c r="G15" s="1"/>
    </row>
    <row r="16" spans="1:7" x14ac:dyDescent="0.25">
      <c r="A16" s="42">
        <v>2005</v>
      </c>
      <c r="B16" s="43">
        <v>126321</v>
      </c>
      <c r="C16" s="43">
        <v>8258</v>
      </c>
      <c r="D16" s="44">
        <v>3.85</v>
      </c>
      <c r="E16" s="44">
        <v>3.14</v>
      </c>
      <c r="F16" s="46">
        <v>343</v>
      </c>
      <c r="G16" s="1"/>
    </row>
    <row r="17" spans="1:7" x14ac:dyDescent="0.25">
      <c r="A17" s="42">
        <v>2006</v>
      </c>
      <c r="B17" s="43">
        <v>124891</v>
      </c>
      <c r="C17" s="43">
        <v>8449</v>
      </c>
      <c r="D17" s="44">
        <v>3.85</v>
      </c>
      <c r="E17" s="44">
        <v>3.15</v>
      </c>
      <c r="F17" s="46">
        <v>356</v>
      </c>
      <c r="G17" s="1"/>
    </row>
    <row r="18" spans="1:7" x14ac:dyDescent="0.25">
      <c r="A18" s="42">
        <v>2007</v>
      </c>
      <c r="B18" s="43">
        <v>127379</v>
      </c>
      <c r="C18" s="43">
        <v>8701</v>
      </c>
      <c r="D18" s="44">
        <v>3.81</v>
      </c>
      <c r="E18" s="44">
        <v>3.15</v>
      </c>
      <c r="F18" s="46">
        <v>368</v>
      </c>
      <c r="G18" s="1"/>
    </row>
    <row r="19" spans="1:7" x14ac:dyDescent="0.25">
      <c r="A19" s="42">
        <v>2008</v>
      </c>
      <c r="B19" s="43">
        <v>133120</v>
      </c>
      <c r="C19" s="43">
        <v>8823</v>
      </c>
      <c r="D19" s="44">
        <v>3.8</v>
      </c>
      <c r="E19" s="44">
        <v>3.14</v>
      </c>
      <c r="F19" s="46">
        <v>370</v>
      </c>
      <c r="G19" s="1"/>
    </row>
    <row r="20" spans="1:7" x14ac:dyDescent="0.25">
      <c r="A20" s="42">
        <v>2009</v>
      </c>
      <c r="B20" s="43">
        <v>135441</v>
      </c>
      <c r="C20" s="43">
        <v>8750</v>
      </c>
      <c r="D20" s="44">
        <v>3.8</v>
      </c>
      <c r="E20" s="44">
        <v>3.14</v>
      </c>
      <c r="F20" s="46">
        <v>371</v>
      </c>
      <c r="G20" s="1"/>
    </row>
    <row r="21" spans="1:7" x14ac:dyDescent="0.25">
      <c r="A21" s="42">
        <v>2010</v>
      </c>
      <c r="B21" s="43">
        <v>136274</v>
      </c>
      <c r="C21" s="43">
        <v>8971</v>
      </c>
      <c r="D21" s="44">
        <v>3.76</v>
      </c>
      <c r="E21" s="44">
        <v>3.17</v>
      </c>
      <c r="F21" s="46">
        <v>369</v>
      </c>
      <c r="G21" s="1"/>
    </row>
    <row r="22" spans="1:7" x14ac:dyDescent="0.25">
      <c r="A22" s="42">
        <v>2011</v>
      </c>
      <c r="B22" s="43">
        <v>140686</v>
      </c>
      <c r="C22" s="43">
        <v>9182</v>
      </c>
      <c r="D22" s="44">
        <v>3.75</v>
      </c>
      <c r="E22" s="44">
        <v>3.17</v>
      </c>
      <c r="F22" s="46">
        <v>367</v>
      </c>
      <c r="G22" s="1"/>
    </row>
    <row r="23" spans="1:7" x14ac:dyDescent="0.25">
      <c r="A23" s="42">
        <v>2012</v>
      </c>
      <c r="B23" s="43">
        <v>142626</v>
      </c>
      <c r="C23" s="43">
        <v>9385</v>
      </c>
      <c r="D23" s="44">
        <v>3.75</v>
      </c>
      <c r="E23" s="44">
        <v>3.19</v>
      </c>
      <c r="F23" s="46">
        <v>367</v>
      </c>
      <c r="G23" s="1"/>
    </row>
    <row r="24" spans="1:7" x14ac:dyDescent="0.25">
      <c r="A24" s="42">
        <v>2013</v>
      </c>
      <c r="B24" s="43">
        <v>142629</v>
      </c>
      <c r="C24" s="43">
        <v>9385</v>
      </c>
      <c r="D24" s="44">
        <v>3.75</v>
      </c>
      <c r="E24" s="44">
        <v>3.2</v>
      </c>
      <c r="F24" s="46">
        <v>370</v>
      </c>
      <c r="G24" s="1"/>
    </row>
    <row r="25" spans="1:7" x14ac:dyDescent="0.25">
      <c r="A25" s="42">
        <v>2014</v>
      </c>
      <c r="B25" s="43">
        <v>150021</v>
      </c>
      <c r="C25" s="43">
        <v>9593</v>
      </c>
      <c r="D25" s="44">
        <v>3.74</v>
      </c>
      <c r="E25" s="44">
        <v>3.21</v>
      </c>
      <c r="F25" s="46">
        <v>369</v>
      </c>
      <c r="G25" s="1"/>
    </row>
    <row r="26" spans="1:7" x14ac:dyDescent="0.25">
      <c r="A26" s="42">
        <v>2015</v>
      </c>
      <c r="B26" s="43">
        <v>148715</v>
      </c>
      <c r="C26" s="43">
        <v>9753</v>
      </c>
      <c r="D26" s="44">
        <v>3.7</v>
      </c>
      <c r="E26" s="44">
        <v>3.19</v>
      </c>
      <c r="F26" s="46">
        <v>365</v>
      </c>
      <c r="G26" s="1"/>
    </row>
    <row r="27" spans="1:7" x14ac:dyDescent="0.25">
      <c r="A27" s="42">
        <v>2016</v>
      </c>
      <c r="B27" s="43">
        <v>148913</v>
      </c>
      <c r="C27" s="43">
        <v>9930</v>
      </c>
      <c r="D27" s="44">
        <v>3.76</v>
      </c>
      <c r="E27" s="44">
        <v>3.21</v>
      </c>
      <c r="F27" s="46">
        <v>364</v>
      </c>
      <c r="G27" s="1"/>
    </row>
    <row r="28" spans="1:7" x14ac:dyDescent="0.25">
      <c r="A28" s="42">
        <v>2017</v>
      </c>
      <c r="B28" s="43">
        <v>146032</v>
      </c>
      <c r="C28" s="43">
        <v>10038</v>
      </c>
      <c r="D28" s="44">
        <v>3.81</v>
      </c>
      <c r="E28" s="44">
        <v>3.23</v>
      </c>
      <c r="F28" s="46">
        <v>364</v>
      </c>
      <c r="G28" s="1"/>
    </row>
    <row r="29" spans="1:7" x14ac:dyDescent="0.25">
      <c r="A29" s="42">
        <v>2018</v>
      </c>
      <c r="B29" s="43">
        <v>153448</v>
      </c>
      <c r="C29" s="43">
        <v>10263</v>
      </c>
      <c r="D29" s="44">
        <v>3.81</v>
      </c>
      <c r="E29" s="44">
        <v>3.23</v>
      </c>
      <c r="F29" s="46">
        <v>368</v>
      </c>
      <c r="G29" s="1"/>
    </row>
    <row r="30" spans="1:7" x14ac:dyDescent="0.25">
      <c r="A30" s="42">
        <v>2019</v>
      </c>
      <c r="B30" s="43">
        <v>153136</v>
      </c>
      <c r="C30" s="43">
        <v>10263</v>
      </c>
      <c r="D30" s="44">
        <v>3.83</v>
      </c>
      <c r="E30" s="44">
        <v>3.26</v>
      </c>
      <c r="F30" s="46">
        <v>371</v>
      </c>
      <c r="G30" s="1"/>
    </row>
    <row r="31" spans="1:7" x14ac:dyDescent="0.25">
      <c r="A31" s="61">
        <v>2020</v>
      </c>
      <c r="B31" s="62">
        <v>155973</v>
      </c>
      <c r="C31" s="62">
        <v>10632</v>
      </c>
      <c r="D31" s="63">
        <v>3.86</v>
      </c>
      <c r="E31" s="63">
        <v>3.27</v>
      </c>
      <c r="F31" s="64">
        <v>368</v>
      </c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 t="s">
        <v>48</v>
      </c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</row>
  </sheetData>
  <mergeCells count="6"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zoomScale="130" zoomScaleNormal="130" workbookViewId="0">
      <selection activeCell="F16" sqref="F16"/>
    </sheetView>
  </sheetViews>
  <sheetFormatPr baseColWidth="10" defaultColWidth="11.5703125" defaultRowHeight="15" x14ac:dyDescent="0.25"/>
  <cols>
    <col min="2" max="2" width="14" customWidth="1"/>
    <col min="3" max="3" width="12.5703125" customWidth="1"/>
    <col min="4" max="4" width="15.140625" customWidth="1"/>
  </cols>
  <sheetData>
    <row r="1" spans="1:5" x14ac:dyDescent="0.25">
      <c r="A1" s="23" t="s">
        <v>44</v>
      </c>
      <c r="B1" s="1"/>
      <c r="C1" s="1"/>
      <c r="D1" s="1"/>
      <c r="E1" s="1"/>
    </row>
    <row r="2" spans="1:5" x14ac:dyDescent="0.25">
      <c r="A2" s="19"/>
      <c r="B2" s="1"/>
      <c r="C2" s="1"/>
      <c r="D2" s="1"/>
      <c r="E2" s="1"/>
    </row>
    <row r="3" spans="1:5" ht="15" customHeight="1" x14ac:dyDescent="0.25">
      <c r="A3" s="75" t="s">
        <v>5</v>
      </c>
      <c r="B3" s="95" t="s">
        <v>39</v>
      </c>
      <c r="C3" s="98" t="s">
        <v>40</v>
      </c>
      <c r="D3" s="99"/>
      <c r="E3" s="99"/>
    </row>
    <row r="4" spans="1:5" ht="15" customHeight="1" x14ac:dyDescent="0.25">
      <c r="A4" s="76"/>
      <c r="B4" s="96"/>
      <c r="C4" s="100" t="s">
        <v>41</v>
      </c>
      <c r="D4" s="100" t="s">
        <v>42</v>
      </c>
      <c r="E4" s="100" t="s">
        <v>43</v>
      </c>
    </row>
    <row r="5" spans="1:5" ht="30.75" customHeight="1" x14ac:dyDescent="0.25">
      <c r="A5" s="77"/>
      <c r="B5" s="97"/>
      <c r="C5" s="101"/>
      <c r="D5" s="101"/>
      <c r="E5" s="101"/>
    </row>
    <row r="6" spans="1:5" x14ac:dyDescent="0.25">
      <c r="A6" s="37" t="s">
        <v>26</v>
      </c>
      <c r="B6" s="65">
        <v>2.1</v>
      </c>
      <c r="C6" s="66">
        <v>86</v>
      </c>
      <c r="D6" s="67">
        <v>142</v>
      </c>
      <c r="E6" s="68">
        <v>420</v>
      </c>
    </row>
    <row r="7" spans="1:5" x14ac:dyDescent="0.25">
      <c r="A7" s="37" t="s">
        <v>11</v>
      </c>
      <c r="B7" s="65">
        <v>2.4</v>
      </c>
      <c r="C7" s="66">
        <v>86</v>
      </c>
      <c r="D7" s="67">
        <v>149</v>
      </c>
      <c r="E7" s="68">
        <v>427</v>
      </c>
    </row>
    <row r="8" spans="1:5" x14ac:dyDescent="0.25">
      <c r="A8" s="37" t="s">
        <v>12</v>
      </c>
      <c r="B8" s="65">
        <v>2.4</v>
      </c>
      <c r="C8" s="66">
        <v>84</v>
      </c>
      <c r="D8" s="67">
        <v>146</v>
      </c>
      <c r="E8" s="68">
        <v>424</v>
      </c>
    </row>
    <row r="9" spans="1:5" x14ac:dyDescent="0.25">
      <c r="A9" s="37" t="s">
        <v>13</v>
      </c>
      <c r="B9" s="65">
        <v>2.4</v>
      </c>
      <c r="C9" s="66">
        <v>87</v>
      </c>
      <c r="D9" s="67">
        <v>155</v>
      </c>
      <c r="E9" s="68">
        <v>434</v>
      </c>
    </row>
    <row r="10" spans="1:5" x14ac:dyDescent="0.25">
      <c r="A10" s="47" t="s">
        <v>14</v>
      </c>
      <c r="B10" s="47">
        <v>2.2999999999999998</v>
      </c>
      <c r="C10" s="47">
        <v>86.1</v>
      </c>
      <c r="D10" s="47">
        <v>146.80000000000001</v>
      </c>
      <c r="E10" s="47">
        <v>424.7</v>
      </c>
    </row>
    <row r="11" spans="1:5" x14ac:dyDescent="0.25">
      <c r="A11" s="20"/>
      <c r="B11" s="21"/>
      <c r="C11" s="22"/>
      <c r="D11" s="22"/>
      <c r="E11" s="24"/>
    </row>
    <row r="12" spans="1:5" x14ac:dyDescent="0.25">
      <c r="A12" s="20" t="s">
        <v>49</v>
      </c>
      <c r="B12" s="21"/>
      <c r="C12" s="22"/>
      <c r="D12" s="22"/>
      <c r="E12" s="22"/>
    </row>
  </sheetData>
  <mergeCells count="6">
    <mergeCell ref="A3:A5"/>
    <mergeCell ref="B3:B5"/>
    <mergeCell ref="C3:E3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Saneamento vacún</vt:lpstr>
      <vt:lpstr>Saneamento ovino-cabrún</vt:lpstr>
      <vt:lpstr>Explotacións en control leit</vt:lpstr>
      <vt:lpstr>Produccións medias 305 días</vt:lpstr>
      <vt:lpstr>Serie histórica produccións</vt:lpstr>
      <vt:lpstr>Parámetros reprodutivos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XESUS</dc:creator>
  <cp:lastModifiedBy>Barallobre Pazos, Sofia</cp:lastModifiedBy>
  <cp:lastPrinted>2018-05-16T18:15:10Z</cp:lastPrinted>
  <dcterms:created xsi:type="dcterms:W3CDTF">2017-12-02T16:42:11Z</dcterms:created>
  <dcterms:modified xsi:type="dcterms:W3CDTF">2024-07-02T08:31:12Z</dcterms:modified>
</cp:coreProperties>
</file>