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GRUPOS\AGACAL_ANUARIO\10_ANUARIO ESTADÍSTICO AGARARIO\8_Galicia na UE\Entrega\"/>
    </mc:Choice>
  </mc:AlternateContent>
  <bookViews>
    <workbookView xWindow="0" yWindow="0" windowWidth="28800" windowHeight="11100" firstSheet="8" activeTab="9"/>
  </bookViews>
  <sheets>
    <sheet name="Índice" sheetId="13" r:id="rId1"/>
    <sheet name="Superficie principais cultivos" sheetId="3" r:id="rId2"/>
    <sheet name="Produccions principais cultivos" sheetId="2" r:id="rId3"/>
    <sheet name="Censo Bovino" sheetId="4" r:id="rId4"/>
    <sheet name="Produccion por especies" sheetId="6" r:id="rId5"/>
    <sheet name="Censo Porcino " sheetId="5" r:id="rId6"/>
    <sheet name="Produccion leite total" sheetId="8" r:id="rId7"/>
    <sheet name="Produccion leite industria " sheetId="7" r:id="rId8"/>
    <sheet name="Precios agricolas" sheetId="10" r:id="rId9"/>
    <sheet name="Precios Gandeiros" sheetId="11" r:id="rId10"/>
    <sheet name="Precios da terra" sheetId="9" r:id="rId11"/>
  </sheets>
  <definedNames>
    <definedName name="TODO_CO">#REF!</definedName>
    <definedName name="TODO_LU">#REF!</definedName>
    <definedName name="TODO_OU">#REF!</definedName>
    <definedName name="TODO_P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8" l="1"/>
  <c r="C26" i="9" l="1"/>
  <c r="D26" i="9"/>
  <c r="B26" i="9"/>
  <c r="C30" i="11"/>
  <c r="E30" i="11" l="1"/>
  <c r="D30" i="11"/>
  <c r="B30" i="11"/>
  <c r="H30" i="10" l="1"/>
  <c r="G30" i="10"/>
  <c r="F30" i="10"/>
  <c r="E30" i="10"/>
  <c r="D30" i="10"/>
  <c r="C30" i="10"/>
  <c r="B30" i="10"/>
  <c r="C29" i="8" l="1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B30" i="7" l="1"/>
  <c r="C27" i="7" s="1"/>
  <c r="C17" i="7" l="1"/>
  <c r="C29" i="7"/>
  <c r="C4" i="7"/>
  <c r="C16" i="7"/>
  <c r="C5" i="7"/>
  <c r="C23" i="7"/>
  <c r="C6" i="7"/>
  <c r="C11" i="7"/>
  <c r="C24" i="7"/>
  <c r="C12" i="7"/>
  <c r="C28" i="7"/>
  <c r="C10" i="7"/>
  <c r="C22" i="7"/>
  <c r="C7" i="7"/>
  <c r="C13" i="7"/>
  <c r="C19" i="7"/>
  <c r="C25" i="7"/>
  <c r="C2" i="7"/>
  <c r="C8" i="7"/>
  <c r="C14" i="7"/>
  <c r="C20" i="7"/>
  <c r="C26" i="7"/>
  <c r="C3" i="7"/>
  <c r="C9" i="7"/>
  <c r="C15" i="7"/>
  <c r="C21" i="7"/>
  <c r="F30" i="6"/>
  <c r="G29" i="6" s="1"/>
  <c r="E29" i="6"/>
  <c r="C29" i="6"/>
  <c r="E28" i="6"/>
  <c r="C28" i="6"/>
  <c r="E27" i="6"/>
  <c r="C27" i="6"/>
  <c r="E26" i="6"/>
  <c r="C26" i="6"/>
  <c r="E25" i="6"/>
  <c r="C25" i="6"/>
  <c r="E24" i="6"/>
  <c r="C24" i="6"/>
  <c r="E23" i="6"/>
  <c r="C23" i="6"/>
  <c r="E22" i="6"/>
  <c r="C22" i="6"/>
  <c r="E21" i="6"/>
  <c r="C21" i="6"/>
  <c r="E20" i="6"/>
  <c r="C20" i="6"/>
  <c r="E19" i="6"/>
  <c r="C19" i="6"/>
  <c r="E18" i="6"/>
  <c r="C18" i="6"/>
  <c r="E17" i="6"/>
  <c r="C17" i="6"/>
  <c r="E16" i="6"/>
  <c r="C16" i="6"/>
  <c r="E15" i="6"/>
  <c r="C15" i="6"/>
  <c r="E14" i="6"/>
  <c r="C14" i="6"/>
  <c r="E13" i="6"/>
  <c r="C13" i="6"/>
  <c r="E12" i="6"/>
  <c r="C12" i="6"/>
  <c r="E11" i="6"/>
  <c r="C11" i="6"/>
  <c r="E10" i="6"/>
  <c r="C10" i="6"/>
  <c r="E9" i="6"/>
  <c r="C9" i="6"/>
  <c r="E8" i="6"/>
  <c r="C8" i="6"/>
  <c r="E7" i="6"/>
  <c r="C7" i="6"/>
  <c r="E6" i="6"/>
  <c r="C6" i="6"/>
  <c r="E5" i="6"/>
  <c r="C5" i="6"/>
  <c r="E4" i="6"/>
  <c r="C4" i="6"/>
  <c r="E3" i="6"/>
  <c r="C3" i="6"/>
  <c r="E2" i="6"/>
  <c r="C2" i="6"/>
  <c r="G5" i="6" l="1"/>
  <c r="G21" i="6"/>
  <c r="G9" i="6"/>
  <c r="G17" i="6"/>
  <c r="G13" i="6"/>
  <c r="G2" i="6"/>
  <c r="G6" i="6"/>
  <c r="G10" i="6"/>
  <c r="G14" i="6"/>
  <c r="G18" i="6"/>
  <c r="G22" i="6"/>
  <c r="G26" i="6"/>
  <c r="G25" i="6"/>
  <c r="G15" i="6"/>
  <c r="G7" i="6"/>
  <c r="G23" i="6"/>
  <c r="G4" i="6"/>
  <c r="G12" i="6"/>
  <c r="G28" i="6"/>
  <c r="G3" i="6"/>
  <c r="G11" i="6"/>
  <c r="G19" i="6"/>
  <c r="G27" i="6"/>
  <c r="G8" i="6"/>
  <c r="G16" i="6"/>
  <c r="G20" i="6"/>
  <c r="G24" i="6"/>
  <c r="I29" i="5" l="1"/>
  <c r="G29" i="5"/>
  <c r="E29" i="5"/>
  <c r="C29" i="5"/>
  <c r="I28" i="5"/>
  <c r="G28" i="5"/>
  <c r="E28" i="5"/>
  <c r="C28" i="5"/>
  <c r="I27" i="5"/>
  <c r="G27" i="5"/>
  <c r="E27" i="5"/>
  <c r="C27" i="5"/>
  <c r="I26" i="5"/>
  <c r="G26" i="5"/>
  <c r="E26" i="5"/>
  <c r="C26" i="5"/>
  <c r="I25" i="5"/>
  <c r="G25" i="5"/>
  <c r="E25" i="5"/>
  <c r="C25" i="5"/>
  <c r="I24" i="5"/>
  <c r="G24" i="5"/>
  <c r="E24" i="5"/>
  <c r="C24" i="5"/>
  <c r="I23" i="5"/>
  <c r="G23" i="5"/>
  <c r="E23" i="5"/>
  <c r="C23" i="5"/>
  <c r="I22" i="5"/>
  <c r="G22" i="5"/>
  <c r="E22" i="5"/>
  <c r="C22" i="5"/>
  <c r="I21" i="5"/>
  <c r="G21" i="5"/>
  <c r="E21" i="5"/>
  <c r="C21" i="5"/>
  <c r="I20" i="5"/>
  <c r="G20" i="5"/>
  <c r="E20" i="5"/>
  <c r="C20" i="5"/>
  <c r="I19" i="5"/>
  <c r="G19" i="5"/>
  <c r="E19" i="5"/>
  <c r="C19" i="5"/>
  <c r="I18" i="5"/>
  <c r="G18" i="5"/>
  <c r="E18" i="5"/>
  <c r="C18" i="5"/>
  <c r="I17" i="5"/>
  <c r="G17" i="5"/>
  <c r="E17" i="5"/>
  <c r="C17" i="5"/>
  <c r="I16" i="5"/>
  <c r="G16" i="5"/>
  <c r="E16" i="5"/>
  <c r="C16" i="5"/>
  <c r="I15" i="5"/>
  <c r="G15" i="5"/>
  <c r="E15" i="5"/>
  <c r="C15" i="5"/>
  <c r="I14" i="5"/>
  <c r="G14" i="5"/>
  <c r="E14" i="5"/>
  <c r="C14" i="5"/>
  <c r="I13" i="5"/>
  <c r="G13" i="5"/>
  <c r="E13" i="5"/>
  <c r="C13" i="5"/>
  <c r="I12" i="5"/>
  <c r="G12" i="5"/>
  <c r="E12" i="5"/>
  <c r="C12" i="5"/>
  <c r="I11" i="5"/>
  <c r="G11" i="5"/>
  <c r="E11" i="5"/>
  <c r="C11" i="5"/>
  <c r="I10" i="5"/>
  <c r="G10" i="5"/>
  <c r="E10" i="5"/>
  <c r="C10" i="5"/>
  <c r="I9" i="5"/>
  <c r="G9" i="5"/>
  <c r="E9" i="5"/>
  <c r="C9" i="5"/>
  <c r="I8" i="5"/>
  <c r="G8" i="5"/>
  <c r="E8" i="5"/>
  <c r="C8" i="5"/>
  <c r="I7" i="5"/>
  <c r="G7" i="5"/>
  <c r="E7" i="5"/>
  <c r="C7" i="5"/>
  <c r="I6" i="5"/>
  <c r="G6" i="5"/>
  <c r="E6" i="5"/>
  <c r="C6" i="5"/>
  <c r="I5" i="5"/>
  <c r="G5" i="5"/>
  <c r="E5" i="5"/>
  <c r="C5" i="5"/>
  <c r="I4" i="5"/>
  <c r="G4" i="5"/>
  <c r="E4" i="5"/>
  <c r="C4" i="5"/>
  <c r="I3" i="5"/>
  <c r="G3" i="5"/>
  <c r="E3" i="5"/>
  <c r="C3" i="5"/>
  <c r="I2" i="5"/>
  <c r="G2" i="5"/>
  <c r="E2" i="5"/>
  <c r="C2" i="5"/>
  <c r="J40" i="4" l="1"/>
  <c r="B40" i="4"/>
  <c r="J39" i="4"/>
  <c r="B39" i="4"/>
  <c r="J38" i="4"/>
  <c r="B38" i="4"/>
  <c r="J37" i="4"/>
  <c r="B37" i="4"/>
  <c r="J36" i="4"/>
  <c r="B36" i="4"/>
  <c r="J35" i="4"/>
  <c r="B35" i="4"/>
  <c r="J34" i="4"/>
  <c r="B34" i="4"/>
  <c r="J33" i="4"/>
  <c r="B33" i="4"/>
  <c r="J32" i="4"/>
  <c r="B32" i="4"/>
  <c r="J31" i="4"/>
  <c r="B31" i="4"/>
  <c r="J30" i="4"/>
  <c r="K29" i="4" s="1"/>
  <c r="B30" i="4"/>
  <c r="O29" i="4"/>
  <c r="M29" i="4"/>
  <c r="J29" i="4"/>
  <c r="I29" i="4"/>
  <c r="G29" i="4"/>
  <c r="E29" i="4"/>
  <c r="B29" i="4"/>
  <c r="O28" i="4"/>
  <c r="M28" i="4"/>
  <c r="J28" i="4"/>
  <c r="K28" i="4" s="1"/>
  <c r="I28" i="4"/>
  <c r="G28" i="4"/>
  <c r="E28" i="4"/>
  <c r="B28" i="4"/>
  <c r="C28" i="4" s="1"/>
  <c r="O27" i="4"/>
  <c r="M27" i="4"/>
  <c r="J27" i="4"/>
  <c r="K27" i="4" s="1"/>
  <c r="I27" i="4"/>
  <c r="G27" i="4"/>
  <c r="E27" i="4"/>
  <c r="B27" i="4"/>
  <c r="C27" i="4" s="1"/>
  <c r="O26" i="4"/>
  <c r="M26" i="4"/>
  <c r="J26" i="4"/>
  <c r="I26" i="4"/>
  <c r="G26" i="4"/>
  <c r="E26" i="4"/>
  <c r="B26" i="4"/>
  <c r="C26" i="4" s="1"/>
  <c r="O25" i="4"/>
  <c r="M25" i="4"/>
  <c r="J25" i="4"/>
  <c r="I25" i="4"/>
  <c r="G25" i="4"/>
  <c r="E25" i="4"/>
  <c r="B25" i="4"/>
  <c r="O24" i="4"/>
  <c r="M24" i="4"/>
  <c r="J24" i="4"/>
  <c r="K24" i="4" s="1"/>
  <c r="I24" i="4"/>
  <c r="G24" i="4"/>
  <c r="E24" i="4"/>
  <c r="B24" i="4"/>
  <c r="C24" i="4" s="1"/>
  <c r="O23" i="4"/>
  <c r="M23" i="4"/>
  <c r="J23" i="4"/>
  <c r="K23" i="4" s="1"/>
  <c r="I23" i="4"/>
  <c r="G23" i="4"/>
  <c r="E23" i="4"/>
  <c r="C23" i="4"/>
  <c r="B23" i="4"/>
  <c r="O22" i="4"/>
  <c r="M22" i="4"/>
  <c r="J22" i="4"/>
  <c r="I22" i="4"/>
  <c r="G22" i="4"/>
  <c r="E22" i="4"/>
  <c r="B22" i="4"/>
  <c r="C22" i="4" s="1"/>
  <c r="O21" i="4"/>
  <c r="M21" i="4"/>
  <c r="J21" i="4"/>
  <c r="I21" i="4"/>
  <c r="G21" i="4"/>
  <c r="E21" i="4"/>
  <c r="B21" i="4"/>
  <c r="O20" i="4"/>
  <c r="M20" i="4"/>
  <c r="J20" i="4"/>
  <c r="K20" i="4" s="1"/>
  <c r="I20" i="4"/>
  <c r="G20" i="4"/>
  <c r="E20" i="4"/>
  <c r="B20" i="4"/>
  <c r="C20" i="4" s="1"/>
  <c r="O19" i="4"/>
  <c r="M19" i="4"/>
  <c r="J19" i="4"/>
  <c r="K19" i="4" s="1"/>
  <c r="I19" i="4"/>
  <c r="G19" i="4"/>
  <c r="E19" i="4"/>
  <c r="B19" i="4"/>
  <c r="C19" i="4" s="1"/>
  <c r="O18" i="4"/>
  <c r="M18" i="4"/>
  <c r="J18" i="4"/>
  <c r="I18" i="4"/>
  <c r="G18" i="4"/>
  <c r="E18" i="4"/>
  <c r="B18" i="4"/>
  <c r="C18" i="4" s="1"/>
  <c r="O17" i="4"/>
  <c r="M17" i="4"/>
  <c r="J17" i="4"/>
  <c r="I17" i="4"/>
  <c r="G17" i="4"/>
  <c r="E17" i="4"/>
  <c r="B17" i="4"/>
  <c r="O16" i="4"/>
  <c r="M16" i="4"/>
  <c r="J16" i="4"/>
  <c r="K16" i="4" s="1"/>
  <c r="I16" i="4"/>
  <c r="G16" i="4"/>
  <c r="E16" i="4"/>
  <c r="B16" i="4"/>
  <c r="C16" i="4" s="1"/>
  <c r="O15" i="4"/>
  <c r="M15" i="4"/>
  <c r="J15" i="4"/>
  <c r="K15" i="4" s="1"/>
  <c r="I15" i="4"/>
  <c r="G15" i="4"/>
  <c r="E15" i="4"/>
  <c r="C15" i="4"/>
  <c r="B15" i="4"/>
  <c r="O14" i="4"/>
  <c r="M14" i="4"/>
  <c r="J14" i="4"/>
  <c r="I14" i="4"/>
  <c r="G14" i="4"/>
  <c r="E14" i="4"/>
  <c r="B14" i="4"/>
  <c r="C14" i="4" s="1"/>
  <c r="O13" i="4"/>
  <c r="M13" i="4"/>
  <c r="J13" i="4"/>
  <c r="K13" i="4" s="1"/>
  <c r="I13" i="4"/>
  <c r="G13" i="4"/>
  <c r="E13" i="4"/>
  <c r="B13" i="4"/>
  <c r="O12" i="4"/>
  <c r="M12" i="4"/>
  <c r="J12" i="4"/>
  <c r="K12" i="4" s="1"/>
  <c r="I12" i="4"/>
  <c r="G12" i="4"/>
  <c r="E12" i="4"/>
  <c r="B12" i="4"/>
  <c r="C12" i="4" s="1"/>
  <c r="O11" i="4"/>
  <c r="M11" i="4"/>
  <c r="J11" i="4"/>
  <c r="K11" i="4" s="1"/>
  <c r="I11" i="4"/>
  <c r="G11" i="4"/>
  <c r="E11" i="4"/>
  <c r="B11" i="4"/>
  <c r="C11" i="4" s="1"/>
  <c r="O10" i="4"/>
  <c r="M10" i="4"/>
  <c r="J10" i="4"/>
  <c r="K10" i="4" s="1"/>
  <c r="I10" i="4"/>
  <c r="G10" i="4"/>
  <c r="E10" i="4"/>
  <c r="B10" i="4"/>
  <c r="C10" i="4" s="1"/>
  <c r="O9" i="4"/>
  <c r="M9" i="4"/>
  <c r="J9" i="4"/>
  <c r="I9" i="4"/>
  <c r="G9" i="4"/>
  <c r="E9" i="4"/>
  <c r="B9" i="4"/>
  <c r="O8" i="4"/>
  <c r="M8" i="4"/>
  <c r="J8" i="4"/>
  <c r="K8" i="4" s="1"/>
  <c r="I8" i="4"/>
  <c r="G8" i="4"/>
  <c r="E8" i="4"/>
  <c r="B8" i="4"/>
  <c r="C8" i="4" s="1"/>
  <c r="O7" i="4"/>
  <c r="M7" i="4"/>
  <c r="J7" i="4"/>
  <c r="K7" i="4" s="1"/>
  <c r="I7" i="4"/>
  <c r="G7" i="4"/>
  <c r="E7" i="4"/>
  <c r="B7" i="4"/>
  <c r="C7" i="4" s="1"/>
  <c r="O6" i="4"/>
  <c r="M6" i="4"/>
  <c r="J6" i="4"/>
  <c r="I6" i="4"/>
  <c r="G6" i="4"/>
  <c r="E6" i="4"/>
  <c r="B6" i="4"/>
  <c r="C6" i="4" s="1"/>
  <c r="O5" i="4"/>
  <c r="M5" i="4"/>
  <c r="J5" i="4"/>
  <c r="K5" i="4" s="1"/>
  <c r="I5" i="4"/>
  <c r="G5" i="4"/>
  <c r="E5" i="4"/>
  <c r="B5" i="4"/>
  <c r="O4" i="4"/>
  <c r="M4" i="4"/>
  <c r="J4" i="4"/>
  <c r="K4" i="4" s="1"/>
  <c r="I4" i="4"/>
  <c r="G4" i="4"/>
  <c r="E4" i="4"/>
  <c r="B4" i="4"/>
  <c r="C4" i="4" s="1"/>
  <c r="O3" i="4"/>
  <c r="M3" i="4"/>
  <c r="J3" i="4"/>
  <c r="K3" i="4" s="1"/>
  <c r="I3" i="4"/>
  <c r="G3" i="4"/>
  <c r="E3" i="4"/>
  <c r="B3" i="4"/>
  <c r="C3" i="4" s="1"/>
  <c r="O2" i="4"/>
  <c r="M2" i="4"/>
  <c r="J2" i="4"/>
  <c r="I2" i="4"/>
  <c r="G2" i="4"/>
  <c r="E2" i="4"/>
  <c r="C2" i="4"/>
  <c r="C29" i="4" l="1"/>
  <c r="C17" i="4"/>
  <c r="K2" i="4"/>
  <c r="K6" i="4"/>
  <c r="K14" i="4"/>
  <c r="K18" i="4"/>
  <c r="K22" i="4"/>
  <c r="K26" i="4"/>
  <c r="C9" i="4"/>
  <c r="C5" i="4"/>
  <c r="C13" i="4"/>
  <c r="C21" i="4"/>
  <c r="C25" i="4"/>
  <c r="K9" i="4"/>
  <c r="K17" i="4"/>
  <c r="K21" i="4"/>
  <c r="K25" i="4"/>
  <c r="M29" i="2" l="1"/>
  <c r="K29" i="2"/>
  <c r="I29" i="2"/>
  <c r="G29" i="2"/>
  <c r="E29" i="2"/>
  <c r="C29" i="2"/>
  <c r="M28" i="2"/>
  <c r="K28" i="2"/>
  <c r="I28" i="2"/>
  <c r="G28" i="2"/>
  <c r="E28" i="2"/>
  <c r="C28" i="2"/>
  <c r="M27" i="2"/>
  <c r="K27" i="2"/>
  <c r="I27" i="2"/>
  <c r="G27" i="2"/>
  <c r="E27" i="2"/>
  <c r="C27" i="2"/>
  <c r="M26" i="2"/>
  <c r="K26" i="2"/>
  <c r="I26" i="2"/>
  <c r="G26" i="2"/>
  <c r="E26" i="2"/>
  <c r="C26" i="2"/>
  <c r="M25" i="2"/>
  <c r="K25" i="2"/>
  <c r="I25" i="2"/>
  <c r="G25" i="2"/>
  <c r="E25" i="2"/>
  <c r="C25" i="2"/>
  <c r="M24" i="2"/>
  <c r="K24" i="2"/>
  <c r="I24" i="2"/>
  <c r="G24" i="2"/>
  <c r="E24" i="2"/>
  <c r="C24" i="2"/>
  <c r="M23" i="2"/>
  <c r="K23" i="2"/>
  <c r="I23" i="2"/>
  <c r="G23" i="2"/>
  <c r="E23" i="2"/>
  <c r="C23" i="2"/>
  <c r="M22" i="2"/>
  <c r="K22" i="2"/>
  <c r="I22" i="2"/>
  <c r="G22" i="2"/>
  <c r="E22" i="2"/>
  <c r="C22" i="2"/>
  <c r="M21" i="2"/>
  <c r="K21" i="2"/>
  <c r="I21" i="2"/>
  <c r="G21" i="2"/>
  <c r="E21" i="2"/>
  <c r="C21" i="2"/>
  <c r="M20" i="2"/>
  <c r="K20" i="2"/>
  <c r="I20" i="2"/>
  <c r="G20" i="2"/>
  <c r="E20" i="2"/>
  <c r="C20" i="2"/>
  <c r="M19" i="2"/>
  <c r="K19" i="2"/>
  <c r="I19" i="2"/>
  <c r="G19" i="2"/>
  <c r="E19" i="2"/>
  <c r="C19" i="2"/>
  <c r="M18" i="2"/>
  <c r="K18" i="2"/>
  <c r="I18" i="2"/>
  <c r="G18" i="2"/>
  <c r="E18" i="2"/>
  <c r="C18" i="2"/>
  <c r="M17" i="2"/>
  <c r="K17" i="2"/>
  <c r="I17" i="2"/>
  <c r="G17" i="2"/>
  <c r="E17" i="2"/>
  <c r="C17" i="2"/>
  <c r="M16" i="2"/>
  <c r="K16" i="2"/>
  <c r="I16" i="2"/>
  <c r="G16" i="2"/>
  <c r="E16" i="2"/>
  <c r="C16" i="2"/>
  <c r="M15" i="2"/>
  <c r="K15" i="2"/>
  <c r="I15" i="2"/>
  <c r="G15" i="2"/>
  <c r="E15" i="2"/>
  <c r="C15" i="2"/>
  <c r="M14" i="2"/>
  <c r="K14" i="2"/>
  <c r="I14" i="2"/>
  <c r="G14" i="2"/>
  <c r="E14" i="2"/>
  <c r="C14" i="2"/>
  <c r="M13" i="2"/>
  <c r="K13" i="2"/>
  <c r="I13" i="2"/>
  <c r="G13" i="2"/>
  <c r="E13" i="2"/>
  <c r="C13" i="2"/>
  <c r="M12" i="2"/>
  <c r="K12" i="2"/>
  <c r="I12" i="2"/>
  <c r="G12" i="2"/>
  <c r="E12" i="2"/>
  <c r="C12" i="2"/>
  <c r="M11" i="2"/>
  <c r="K11" i="2"/>
  <c r="I11" i="2"/>
  <c r="G11" i="2"/>
  <c r="E11" i="2"/>
  <c r="C11" i="2"/>
  <c r="M10" i="2"/>
  <c r="K10" i="2"/>
  <c r="I10" i="2"/>
  <c r="G10" i="2"/>
  <c r="E10" i="2"/>
  <c r="C10" i="2"/>
  <c r="M9" i="2"/>
  <c r="K9" i="2"/>
  <c r="I9" i="2"/>
  <c r="G9" i="2"/>
  <c r="E9" i="2"/>
  <c r="C9" i="2"/>
  <c r="M8" i="2"/>
  <c r="K8" i="2"/>
  <c r="I8" i="2"/>
  <c r="G8" i="2"/>
  <c r="E8" i="2"/>
  <c r="C8" i="2"/>
  <c r="M7" i="2"/>
  <c r="K7" i="2"/>
  <c r="I7" i="2"/>
  <c r="G7" i="2"/>
  <c r="E7" i="2"/>
  <c r="C7" i="2"/>
  <c r="M6" i="2"/>
  <c r="K6" i="2"/>
  <c r="I6" i="2"/>
  <c r="G6" i="2"/>
  <c r="E6" i="2"/>
  <c r="C6" i="2"/>
  <c r="M5" i="2"/>
  <c r="K5" i="2"/>
  <c r="I5" i="2"/>
  <c r="G5" i="2"/>
  <c r="E5" i="2"/>
  <c r="C5" i="2"/>
  <c r="M4" i="2"/>
  <c r="K4" i="2"/>
  <c r="I4" i="2"/>
  <c r="G4" i="2"/>
  <c r="E4" i="2"/>
  <c r="C4" i="2"/>
  <c r="M3" i="2"/>
  <c r="K3" i="2"/>
  <c r="I3" i="2"/>
  <c r="G3" i="2"/>
  <c r="E3" i="2"/>
  <c r="C3" i="2"/>
  <c r="M2" i="2"/>
  <c r="K2" i="2"/>
  <c r="I2" i="2"/>
  <c r="G2" i="2"/>
  <c r="E2" i="2"/>
  <c r="C2" i="2"/>
  <c r="O42" i="3" l="1"/>
  <c r="M42" i="3"/>
  <c r="K42" i="3"/>
  <c r="I42" i="3"/>
  <c r="G42" i="3"/>
  <c r="E42" i="3"/>
  <c r="C42" i="3"/>
  <c r="O41" i="3"/>
  <c r="M41" i="3"/>
  <c r="K41" i="3"/>
  <c r="I41" i="3"/>
  <c r="G41" i="3"/>
  <c r="E41" i="3"/>
  <c r="C41" i="3"/>
  <c r="O40" i="3"/>
  <c r="M40" i="3"/>
  <c r="K40" i="3"/>
  <c r="I40" i="3"/>
  <c r="G40" i="3"/>
  <c r="E40" i="3"/>
  <c r="C40" i="3"/>
  <c r="O39" i="3"/>
  <c r="M39" i="3"/>
  <c r="K39" i="3"/>
  <c r="I39" i="3"/>
  <c r="G39" i="3"/>
  <c r="E39" i="3"/>
  <c r="C39" i="3"/>
  <c r="O38" i="3"/>
  <c r="M38" i="3"/>
  <c r="K38" i="3"/>
  <c r="I38" i="3"/>
  <c r="G38" i="3"/>
  <c r="E38" i="3"/>
  <c r="C38" i="3"/>
  <c r="O37" i="3"/>
  <c r="M37" i="3"/>
  <c r="K37" i="3"/>
  <c r="I37" i="3"/>
  <c r="G37" i="3"/>
  <c r="E37" i="3"/>
  <c r="C37" i="3"/>
  <c r="O36" i="3"/>
  <c r="M36" i="3"/>
  <c r="K36" i="3"/>
  <c r="I36" i="3"/>
  <c r="G36" i="3"/>
  <c r="E36" i="3"/>
  <c r="C36" i="3"/>
  <c r="O35" i="3"/>
  <c r="M35" i="3"/>
  <c r="K35" i="3"/>
  <c r="I35" i="3"/>
  <c r="G35" i="3"/>
  <c r="E35" i="3"/>
  <c r="C35" i="3"/>
  <c r="O34" i="3"/>
  <c r="M34" i="3"/>
  <c r="K34" i="3"/>
  <c r="I34" i="3"/>
  <c r="G34" i="3"/>
  <c r="E34" i="3"/>
  <c r="C34" i="3"/>
  <c r="O33" i="3"/>
  <c r="M33" i="3"/>
  <c r="K33" i="3"/>
  <c r="I33" i="3"/>
  <c r="G33" i="3"/>
  <c r="E33" i="3"/>
  <c r="C33" i="3"/>
  <c r="O32" i="3"/>
  <c r="M32" i="3"/>
  <c r="K32" i="3"/>
  <c r="I32" i="3"/>
  <c r="G32" i="3"/>
  <c r="E32" i="3"/>
  <c r="C32" i="3"/>
  <c r="O31" i="3"/>
  <c r="M31" i="3"/>
  <c r="K31" i="3"/>
  <c r="I31" i="3"/>
  <c r="G31" i="3"/>
  <c r="E31" i="3"/>
  <c r="C31" i="3"/>
  <c r="O30" i="3"/>
  <c r="M30" i="3"/>
  <c r="K30" i="3"/>
  <c r="I30" i="3"/>
  <c r="G30" i="3"/>
  <c r="E30" i="3"/>
  <c r="C30" i="3"/>
  <c r="O29" i="3"/>
  <c r="M29" i="3"/>
  <c r="K29" i="3"/>
  <c r="I29" i="3"/>
  <c r="G29" i="3"/>
  <c r="E29" i="3"/>
  <c r="C29" i="3"/>
  <c r="O28" i="3"/>
  <c r="M28" i="3"/>
  <c r="K28" i="3"/>
  <c r="I28" i="3"/>
  <c r="G28" i="3"/>
  <c r="E28" i="3"/>
  <c r="C28" i="3"/>
  <c r="O27" i="3"/>
  <c r="M27" i="3"/>
  <c r="K27" i="3"/>
  <c r="I27" i="3"/>
  <c r="G27" i="3"/>
  <c r="E27" i="3"/>
  <c r="C27" i="3"/>
  <c r="O26" i="3"/>
  <c r="M26" i="3"/>
  <c r="K26" i="3"/>
  <c r="I26" i="3"/>
  <c r="G26" i="3"/>
  <c r="E26" i="3"/>
  <c r="C26" i="3"/>
  <c r="O25" i="3"/>
  <c r="M25" i="3"/>
  <c r="K25" i="3"/>
  <c r="I25" i="3"/>
  <c r="G25" i="3"/>
  <c r="E25" i="3"/>
  <c r="C25" i="3"/>
  <c r="O24" i="3"/>
  <c r="M24" i="3"/>
  <c r="K24" i="3"/>
  <c r="I24" i="3"/>
  <c r="G24" i="3"/>
  <c r="E24" i="3"/>
  <c r="C24" i="3"/>
  <c r="O23" i="3"/>
  <c r="M23" i="3"/>
  <c r="K23" i="3"/>
  <c r="I23" i="3"/>
  <c r="G23" i="3"/>
  <c r="E23" i="3"/>
  <c r="C23" i="3"/>
  <c r="O22" i="3"/>
  <c r="M22" i="3"/>
  <c r="K22" i="3"/>
  <c r="I22" i="3"/>
  <c r="G22" i="3"/>
  <c r="E22" i="3"/>
  <c r="C22" i="3"/>
  <c r="O21" i="3"/>
  <c r="M21" i="3"/>
  <c r="K21" i="3"/>
  <c r="I21" i="3"/>
  <c r="G21" i="3"/>
  <c r="E21" i="3"/>
  <c r="C21" i="3"/>
  <c r="O20" i="3"/>
  <c r="M20" i="3"/>
  <c r="K20" i="3"/>
  <c r="I20" i="3"/>
  <c r="G20" i="3"/>
  <c r="E20" i="3"/>
  <c r="C20" i="3"/>
  <c r="O19" i="3"/>
  <c r="M19" i="3"/>
  <c r="K19" i="3"/>
  <c r="I19" i="3"/>
  <c r="G19" i="3"/>
  <c r="E19" i="3"/>
  <c r="C19" i="3"/>
  <c r="O18" i="3"/>
  <c r="M18" i="3"/>
  <c r="K18" i="3"/>
  <c r="I18" i="3"/>
  <c r="G18" i="3"/>
  <c r="E18" i="3"/>
  <c r="C18" i="3"/>
  <c r="O17" i="3"/>
  <c r="M17" i="3"/>
  <c r="K17" i="3"/>
  <c r="I17" i="3"/>
  <c r="G17" i="3"/>
  <c r="E17" i="3"/>
  <c r="C17" i="3"/>
  <c r="O16" i="3"/>
  <c r="M16" i="3"/>
  <c r="K16" i="3"/>
  <c r="I16" i="3"/>
  <c r="G16" i="3"/>
  <c r="E16" i="3"/>
  <c r="C16" i="3"/>
  <c r="O15" i="3"/>
  <c r="M15" i="3"/>
  <c r="K15" i="3"/>
  <c r="I15" i="3"/>
  <c r="G15" i="3"/>
  <c r="E15" i="3"/>
  <c r="C15" i="3"/>
  <c r="O14" i="3"/>
  <c r="M14" i="3"/>
  <c r="K14" i="3"/>
  <c r="I14" i="3"/>
  <c r="G14" i="3"/>
  <c r="E14" i="3"/>
  <c r="C14" i="3"/>
  <c r="O13" i="3"/>
  <c r="M13" i="3"/>
  <c r="K13" i="3"/>
  <c r="I13" i="3"/>
  <c r="G13" i="3"/>
  <c r="E13" i="3"/>
  <c r="C13" i="3"/>
  <c r="O12" i="3"/>
  <c r="M12" i="3"/>
  <c r="K12" i="3"/>
  <c r="I12" i="3"/>
  <c r="G12" i="3"/>
  <c r="E12" i="3"/>
  <c r="C12" i="3"/>
  <c r="O11" i="3"/>
  <c r="M11" i="3"/>
  <c r="K11" i="3"/>
  <c r="I11" i="3"/>
  <c r="G11" i="3"/>
  <c r="C11" i="3"/>
  <c r="O10" i="3"/>
  <c r="M10" i="3"/>
  <c r="K10" i="3"/>
  <c r="I10" i="3"/>
  <c r="G10" i="3"/>
  <c r="C10" i="3"/>
  <c r="O9" i="3"/>
  <c r="M9" i="3"/>
  <c r="K9" i="3"/>
  <c r="I9" i="3"/>
  <c r="G9" i="3"/>
  <c r="C9" i="3"/>
  <c r="O8" i="3"/>
  <c r="M8" i="3"/>
  <c r="K8" i="3"/>
  <c r="I8" i="3"/>
  <c r="G8" i="3"/>
  <c r="E8" i="3"/>
  <c r="C8" i="3"/>
  <c r="O7" i="3"/>
  <c r="M7" i="3"/>
  <c r="K7" i="3"/>
  <c r="I7" i="3"/>
  <c r="G7" i="3"/>
  <c r="E7" i="3"/>
  <c r="C7" i="3"/>
  <c r="O6" i="3"/>
  <c r="M6" i="3"/>
  <c r="K6" i="3"/>
  <c r="I6" i="3"/>
  <c r="G6" i="3"/>
  <c r="E6" i="3"/>
  <c r="C6" i="3"/>
  <c r="O5" i="3"/>
  <c r="M5" i="3"/>
  <c r="K5" i="3"/>
  <c r="I5" i="3"/>
  <c r="G5" i="3"/>
  <c r="E5" i="3"/>
  <c r="C5" i="3"/>
  <c r="O4" i="3"/>
  <c r="M4" i="3"/>
  <c r="K4" i="3"/>
  <c r="I4" i="3"/>
  <c r="G4" i="3"/>
  <c r="E4" i="3"/>
  <c r="C4" i="3"/>
  <c r="O3" i="3"/>
  <c r="M3" i="3"/>
  <c r="K3" i="3"/>
  <c r="I3" i="3"/>
  <c r="G3" i="3"/>
  <c r="E3" i="3"/>
  <c r="C3" i="3"/>
  <c r="O2" i="3"/>
  <c r="M2" i="3"/>
  <c r="K2" i="3"/>
  <c r="I2" i="3"/>
  <c r="G2" i="3"/>
  <c r="E2" i="3"/>
  <c r="C2" i="3"/>
</calcChain>
</file>

<file path=xl/sharedStrings.xml><?xml version="1.0" encoding="utf-8"?>
<sst xmlns="http://schemas.openxmlformats.org/spreadsheetml/2006/main" count="731" uniqueCount="99">
  <si>
    <t>Cereais</t>
  </si>
  <si>
    <t>%/EUR(27)</t>
  </si>
  <si>
    <t>Trigo</t>
  </si>
  <si>
    <t>Cebada</t>
  </si>
  <si>
    <t>Millo Gran</t>
  </si>
  <si>
    <t>Millo forraxeiro</t>
  </si>
  <si>
    <t>Centeo</t>
  </si>
  <si>
    <t>Pataca</t>
  </si>
  <si>
    <t>:</t>
  </si>
  <si>
    <t>Switzerland</t>
  </si>
  <si>
    <t/>
  </si>
  <si>
    <t>Total</t>
  </si>
  <si>
    <t>%/ UE</t>
  </si>
  <si>
    <t>&lt;1 ano</t>
  </si>
  <si>
    <t>1-2 anos</t>
  </si>
  <si>
    <t>&gt;2 anos</t>
  </si>
  <si>
    <t>Vacas</t>
  </si>
  <si>
    <t>Vacas carne</t>
  </si>
  <si>
    <t>Vacas leite</t>
  </si>
  <si>
    <t>Verróns</t>
  </si>
  <si>
    <t>%/UE</t>
  </si>
  <si>
    <t>Femias non cubertas</t>
  </si>
  <si>
    <t>Porcas cubertas</t>
  </si>
  <si>
    <t>Total femias</t>
  </si>
  <si>
    <t>Leitóns &lt; 20kg</t>
  </si>
  <si>
    <t>Porcos 20 - 49 kg</t>
  </si>
  <si>
    <t>Porcos &gt; 50kg</t>
  </si>
  <si>
    <t>Bovino</t>
  </si>
  <si>
    <t>Porcino</t>
  </si>
  <si>
    <t>Trigo brando</t>
  </si>
  <si>
    <t>Millo gran</t>
  </si>
  <si>
    <t>Tomate</t>
  </si>
  <si>
    <t>Leituga</t>
  </si>
  <si>
    <t>Feixón plano</t>
  </si>
  <si>
    <t>Cebola</t>
  </si>
  <si>
    <t>Leite de vaca</t>
  </si>
  <si>
    <t>Becerros &lt;1 ano (peso vivo)</t>
  </si>
  <si>
    <t>Porcino lixeiro &lt;80kg canal</t>
  </si>
  <si>
    <t>Polos</t>
  </si>
  <si>
    <t>Labradío regadío</t>
  </si>
  <si>
    <t>Labradío secaño</t>
  </si>
  <si>
    <t>Pasteiro secaño</t>
  </si>
  <si>
    <t>INDICE</t>
  </si>
  <si>
    <t xml:space="preserve">  </t>
  </si>
  <si>
    <t>GALICIA NA UE</t>
  </si>
  <si>
    <t>Superficie dos principais cultivos</t>
  </si>
  <si>
    <t>Produción dos principais cultivos</t>
  </si>
  <si>
    <t>Censos gandeiros</t>
  </si>
  <si>
    <t>Producións gandeiras</t>
  </si>
  <si>
    <t>Prezos agrarios</t>
  </si>
  <si>
    <t>Porcino - ceba</t>
  </si>
  <si>
    <t>Producción total de carne por especies</t>
  </si>
  <si>
    <t>Leite</t>
  </si>
  <si>
    <t>Prezos agrícolas</t>
  </si>
  <si>
    <t>Prezos gandeiros</t>
  </si>
  <si>
    <t>-</t>
  </si>
  <si>
    <t xml:space="preserve">Aves </t>
  </si>
  <si>
    <t>GALICIA</t>
  </si>
  <si>
    <t>BÉLXICA</t>
  </si>
  <si>
    <t>BULGARIA</t>
  </si>
  <si>
    <t>REPÚBLICA CHECA</t>
  </si>
  <si>
    <t>DINAMARCA</t>
  </si>
  <si>
    <t>ALEMAÑA</t>
  </si>
  <si>
    <t>ESTONIA</t>
  </si>
  <si>
    <t>IRLANDA</t>
  </si>
  <si>
    <t>GRECIA</t>
  </si>
  <si>
    <t>ESPAÑA</t>
  </si>
  <si>
    <t>FRANCIA</t>
  </si>
  <si>
    <t>CROACIA</t>
  </si>
  <si>
    <t>ITALIA</t>
  </si>
  <si>
    <t>CHIPRE</t>
  </si>
  <si>
    <t>LETONIA</t>
  </si>
  <si>
    <t>LITUANIA</t>
  </si>
  <si>
    <t>LUXEMBURGO</t>
  </si>
  <si>
    <t>HUNGRÍA</t>
  </si>
  <si>
    <t>MALTA</t>
  </si>
  <si>
    <t>HOLANDA</t>
  </si>
  <si>
    <t>AUSTRIA</t>
  </si>
  <si>
    <t>POLONIA</t>
  </si>
  <si>
    <t>PORTUGAL</t>
  </si>
  <si>
    <t>ROMANIA</t>
  </si>
  <si>
    <t>ESLOVENIA</t>
  </si>
  <si>
    <t>ESLOVAQUIA</t>
  </si>
  <si>
    <t>FINLANDIA</t>
  </si>
  <si>
    <t>SUECIA</t>
  </si>
  <si>
    <t>REINO UNIDO</t>
  </si>
  <si>
    <t>ISLANDIA</t>
  </si>
  <si>
    <t>NORUEGA</t>
  </si>
  <si>
    <t>SUÍZA</t>
  </si>
  <si>
    <t>ALBANIA</t>
  </si>
  <si>
    <t>SERBIA</t>
  </si>
  <si>
    <t>TURQUIA</t>
  </si>
  <si>
    <t>KOSOVO</t>
  </si>
  <si>
    <t>MACEDONIA DEL NORTE</t>
  </si>
  <si>
    <t>MONTENEGRO</t>
  </si>
  <si>
    <t>BOSNIA E HERCEGOVINA</t>
  </si>
  <si>
    <t>LIECHTENSTEIN</t>
  </si>
  <si>
    <t>UNIÓN EUROPEA - 27 PAÍSES (desde 2020)</t>
  </si>
  <si>
    <t>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</si>
</sst>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##########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CB496"/>
        <bgColor indexed="64"/>
      </patternFill>
    </fill>
    <fill>
      <patternFill patternType="solid">
        <fgColor rgb="FFB4C8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43" fontId="1" fillId="0" borderId="0" xfId="2" applyNumberFormat="1" applyFont="1" applyAlignment="1">
      <alignment horizontal="center"/>
    </xf>
    <xf numFmtId="0" fontId="0" fillId="2" borderId="0" xfId="0" applyFill="1" applyAlignment="1">
      <alignment horizontal="center"/>
    </xf>
    <xf numFmtId="43" fontId="5" fillId="2" borderId="1" xfId="2" applyNumberFormat="1" applyFont="1" applyFill="1" applyBorder="1" applyAlignment="1">
      <alignment horizontal="center" vertical="center"/>
    </xf>
    <xf numFmtId="43" fontId="0" fillId="2" borderId="0" xfId="2" applyNumberFormat="1" applyFont="1" applyFill="1" applyAlignment="1">
      <alignment horizontal="center"/>
    </xf>
    <xf numFmtId="43" fontId="0" fillId="0" borderId="0" xfId="2" applyNumberFormat="1" applyFont="1" applyAlignment="1">
      <alignment horizontal="center"/>
    </xf>
    <xf numFmtId="43" fontId="0" fillId="0" borderId="0" xfId="2" applyNumberFormat="1" applyFont="1" applyAlignment="1"/>
    <xf numFmtId="0" fontId="0" fillId="3" borderId="0" xfId="0" applyFill="1" applyAlignment="1">
      <alignment horizontal="center"/>
    </xf>
    <xf numFmtId="43" fontId="0" fillId="3" borderId="0" xfId="2" applyNumberFormat="1" applyFont="1" applyFill="1" applyAlignment="1">
      <alignment horizontal="center"/>
    </xf>
    <xf numFmtId="43" fontId="0" fillId="2" borderId="0" xfId="0" applyNumberFormat="1" applyFill="1" applyAlignment="1">
      <alignment horizontal="center"/>
    </xf>
    <xf numFmtId="43" fontId="0" fillId="0" borderId="0" xfId="0" applyNumberFormat="1" applyAlignment="1">
      <alignment horizontal="center"/>
    </xf>
    <xf numFmtId="4" fontId="0" fillId="0" borderId="0" xfId="0" applyNumberFormat="1"/>
    <xf numFmtId="43" fontId="0" fillId="3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4" fontId="6" fillId="4" borderId="2" xfId="1" applyNumberFormat="1" applyFont="1" applyFill="1" applyBorder="1" applyAlignment="1">
      <alignment horizontal="center" vertical="center"/>
    </xf>
    <xf numFmtId="2" fontId="0" fillId="4" borderId="0" xfId="0" applyNumberFormat="1" applyFill="1" applyAlignment="1">
      <alignment horizontal="center"/>
    </xf>
    <xf numFmtId="2" fontId="6" fillId="4" borderId="2" xfId="1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wrapText="1"/>
    </xf>
    <xf numFmtId="0" fontId="8" fillId="6" borderId="0" xfId="0" applyFont="1" applyFill="1" applyAlignment="1">
      <alignment horizontal="center"/>
    </xf>
    <xf numFmtId="0" fontId="0" fillId="7" borderId="0" xfId="0" applyFill="1"/>
    <xf numFmtId="0" fontId="9" fillId="7" borderId="0" xfId="3" applyFill="1"/>
    <xf numFmtId="0" fontId="0" fillId="8" borderId="0" xfId="0" applyFill="1"/>
    <xf numFmtId="0" fontId="9" fillId="8" borderId="0" xfId="3" applyFill="1"/>
    <xf numFmtId="0" fontId="0" fillId="8" borderId="0" xfId="0" applyFill="1" applyAlignment="1">
      <alignment vertical="center"/>
    </xf>
    <xf numFmtId="0" fontId="9" fillId="7" borderId="0" xfId="3" applyFill="1" applyAlignment="1">
      <alignment horizontal="left" vertical="center" wrapText="1"/>
    </xf>
    <xf numFmtId="43" fontId="4" fillId="0" borderId="0" xfId="2" applyNumberFormat="1" applyFont="1" applyAlignment="1">
      <alignment horizontal="center"/>
    </xf>
    <xf numFmtId="43" fontId="4" fillId="0" borderId="0" xfId="2" applyNumberFormat="1" applyFont="1" applyAlignment="1">
      <alignment horizontal="right"/>
    </xf>
    <xf numFmtId="43" fontId="5" fillId="2" borderId="1" xfId="2" applyNumberFormat="1" applyFont="1" applyFill="1" applyBorder="1" applyAlignment="1">
      <alignment horizontal="right" vertical="center"/>
    </xf>
    <xf numFmtId="2" fontId="0" fillId="0" borderId="0" xfId="0" applyNumberFormat="1" applyAlignment="1">
      <alignment horizontal="right"/>
    </xf>
    <xf numFmtId="0" fontId="0" fillId="2" borderId="0" xfId="0" applyFill="1" applyAlignment="1">
      <alignment horizontal="right"/>
    </xf>
    <xf numFmtId="43" fontId="0" fillId="3" borderId="0" xfId="2" applyNumberFormat="1" applyFont="1" applyFill="1" applyAlignment="1">
      <alignment horizontal="right"/>
    </xf>
    <xf numFmtId="43" fontId="0" fillId="0" borderId="0" xfId="2" applyNumberFormat="1" applyFont="1" applyAlignment="1">
      <alignment horizontal="right"/>
    </xf>
    <xf numFmtId="164" fontId="11" fillId="9" borderId="0" xfId="4" applyNumberFormat="1" applyFont="1" applyFill="1" applyAlignment="1">
      <alignment horizontal="right" vertical="center" shrinkToFit="1"/>
    </xf>
    <xf numFmtId="43" fontId="0" fillId="0" borderId="0" xfId="0" applyNumberFormat="1" applyAlignment="1">
      <alignment horizontal="right"/>
    </xf>
    <xf numFmtId="43" fontId="0" fillId="2" borderId="0" xfId="2" applyNumberFormat="1" applyFont="1" applyFill="1" applyAlignment="1">
      <alignment horizontal="right"/>
    </xf>
    <xf numFmtId="43" fontId="0" fillId="2" borderId="0" xfId="0" applyNumberFormat="1" applyFill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0" fontId="9" fillId="7" borderId="0" xfId="3" applyFill="1"/>
    <xf numFmtId="0" fontId="7" fillId="6" borderId="0" xfId="0" applyFont="1" applyFill="1" applyAlignment="1">
      <alignment horizontal="center" wrapText="1"/>
    </xf>
    <xf numFmtId="0" fontId="9" fillId="7" borderId="0" xfId="3" applyFill="1" applyAlignment="1">
      <alignment horizontal="left" vertical="center" wrapText="1"/>
    </xf>
  </cellXfs>
  <cellStyles count="5">
    <cellStyle name="Hipervínculo" xfId="3" builtinId="8"/>
    <cellStyle name="Millares" xfId="2" builtin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7"/>
  <sheetViews>
    <sheetView showGridLines="0" showRowColHeaders="0" zoomScale="85" zoomScaleNormal="85" workbookViewId="0">
      <selection activeCell="E23" sqref="E23"/>
    </sheetView>
  </sheetViews>
  <sheetFormatPr baseColWidth="10" defaultColWidth="11.42578125" defaultRowHeight="15" x14ac:dyDescent="0.25"/>
  <cols>
    <col min="1" max="1" width="8.85546875" customWidth="1"/>
    <col min="2" max="2" width="7.85546875" customWidth="1"/>
    <col min="3" max="3" width="10.5703125" customWidth="1"/>
    <col min="5" max="5" width="80.7109375" customWidth="1"/>
    <col min="7" max="7" width="11.85546875" customWidth="1"/>
  </cols>
  <sheetData>
    <row r="1" spans="4:7" ht="35.25" customHeight="1" x14ac:dyDescent="0.3">
      <c r="D1" s="51" t="s">
        <v>44</v>
      </c>
      <c r="E1" s="51"/>
      <c r="F1" s="51"/>
    </row>
    <row r="4" spans="4:7" x14ac:dyDescent="0.25">
      <c r="D4" s="22"/>
      <c r="E4" s="22"/>
    </row>
    <row r="5" spans="4:7" x14ac:dyDescent="0.25">
      <c r="D5" s="22"/>
      <c r="E5" s="22"/>
      <c r="F5" s="23" t="s">
        <v>42</v>
      </c>
    </row>
    <row r="6" spans="4:7" ht="21.75" customHeight="1" x14ac:dyDescent="0.25">
      <c r="D6" s="52" t="s">
        <v>45</v>
      </c>
      <c r="E6" s="52"/>
      <c r="F6" s="24"/>
    </row>
    <row r="7" spans="4:7" ht="21.75" customHeight="1" x14ac:dyDescent="0.25">
      <c r="D7" s="52" t="s">
        <v>46</v>
      </c>
      <c r="E7" s="52"/>
      <c r="F7" s="25"/>
    </row>
    <row r="8" spans="4:7" ht="21.75" customHeight="1" x14ac:dyDescent="0.25">
      <c r="D8" s="52" t="s">
        <v>47</v>
      </c>
      <c r="E8" s="52"/>
      <c r="F8" s="25"/>
    </row>
    <row r="9" spans="4:7" ht="21.75" customHeight="1" x14ac:dyDescent="0.25">
      <c r="D9" s="29"/>
      <c r="E9" s="29" t="s">
        <v>27</v>
      </c>
      <c r="F9" s="25"/>
    </row>
    <row r="10" spans="4:7" ht="21.75" customHeight="1" x14ac:dyDescent="0.25">
      <c r="D10" s="29"/>
      <c r="E10" s="29" t="s">
        <v>28</v>
      </c>
      <c r="F10" s="25"/>
    </row>
    <row r="11" spans="4:7" ht="21.75" customHeight="1" x14ac:dyDescent="0.25">
      <c r="D11" s="29"/>
      <c r="E11" s="29" t="s">
        <v>50</v>
      </c>
      <c r="F11" s="25"/>
    </row>
    <row r="12" spans="4:7" ht="21.75" customHeight="1" x14ac:dyDescent="0.25">
      <c r="D12" s="52" t="s">
        <v>48</v>
      </c>
      <c r="E12" s="52"/>
      <c r="F12" s="25"/>
    </row>
    <row r="13" spans="4:7" ht="21.75" customHeight="1" x14ac:dyDescent="0.25">
      <c r="D13" s="29"/>
      <c r="E13" s="29" t="s">
        <v>51</v>
      </c>
      <c r="F13" s="25"/>
    </row>
    <row r="14" spans="4:7" ht="21.75" customHeight="1" x14ac:dyDescent="0.25">
      <c r="D14" s="29"/>
      <c r="E14" s="29" t="s">
        <v>52</v>
      </c>
      <c r="F14" s="25"/>
    </row>
    <row r="15" spans="4:7" ht="21.75" customHeight="1" x14ac:dyDescent="0.25">
      <c r="D15" s="50" t="s">
        <v>49</v>
      </c>
      <c r="E15" s="50"/>
      <c r="F15" s="25"/>
      <c r="G15" t="s">
        <v>43</v>
      </c>
    </row>
    <row r="16" spans="4:7" ht="21.75" customHeight="1" x14ac:dyDescent="0.25">
      <c r="D16" s="25"/>
      <c r="E16" s="25" t="s">
        <v>53</v>
      </c>
      <c r="F16" s="25"/>
    </row>
    <row r="17" spans="2:6" ht="21.75" customHeight="1" x14ac:dyDescent="0.25">
      <c r="D17" s="25"/>
      <c r="E17" s="25" t="s">
        <v>54</v>
      </c>
      <c r="F17" s="25"/>
    </row>
    <row r="18" spans="2:6" s="26" customFormat="1" x14ac:dyDescent="0.25"/>
    <row r="19" spans="2:6" s="26" customFormat="1" x14ac:dyDescent="0.25">
      <c r="B19" s="28"/>
      <c r="C19" s="27"/>
    </row>
    <row r="20" spans="2:6" s="26" customFormat="1" x14ac:dyDescent="0.25">
      <c r="B20" s="28"/>
      <c r="C20" s="27"/>
    </row>
    <row r="21" spans="2:6" s="26" customFormat="1" x14ac:dyDescent="0.25">
      <c r="B21" s="28"/>
      <c r="C21" s="27"/>
    </row>
    <row r="22" spans="2:6" s="26" customFormat="1" x14ac:dyDescent="0.25">
      <c r="B22" s="28"/>
      <c r="C22" s="27"/>
    </row>
    <row r="23" spans="2:6" s="26" customFormat="1" x14ac:dyDescent="0.25">
      <c r="B23" s="28"/>
      <c r="C23" s="27"/>
    </row>
    <row r="24" spans="2:6" s="26" customFormat="1" x14ac:dyDescent="0.25">
      <c r="B24" s="28"/>
      <c r="C24" s="27"/>
    </row>
    <row r="25" spans="2:6" s="26" customFormat="1" x14ac:dyDescent="0.25"/>
    <row r="26" spans="2:6" s="26" customFormat="1" x14ac:dyDescent="0.25">
      <c r="B26" s="27"/>
      <c r="C26" s="27"/>
    </row>
    <row r="27" spans="2:6" s="26" customFormat="1" x14ac:dyDescent="0.25"/>
    <row r="28" spans="2:6" s="26" customFormat="1" x14ac:dyDescent="0.25"/>
    <row r="29" spans="2:6" s="26" customFormat="1" x14ac:dyDescent="0.25"/>
    <row r="30" spans="2:6" s="26" customFormat="1" x14ac:dyDescent="0.25"/>
    <row r="31" spans="2:6" s="26" customFormat="1" x14ac:dyDescent="0.25"/>
    <row r="32" spans="2:6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pans="2:7" s="26" customFormat="1" x14ac:dyDescent="0.25"/>
    <row r="82" spans="2:7" s="26" customFormat="1" x14ac:dyDescent="0.25"/>
    <row r="83" spans="2:7" s="26" customFormat="1" x14ac:dyDescent="0.25"/>
    <row r="84" spans="2:7" s="26" customFormat="1" x14ac:dyDescent="0.25"/>
    <row r="85" spans="2:7" s="26" customFormat="1" x14ac:dyDescent="0.25"/>
    <row r="86" spans="2:7" s="26" customFormat="1" x14ac:dyDescent="0.25"/>
    <row r="87" spans="2:7" x14ac:dyDescent="0.25">
      <c r="B87" s="26"/>
      <c r="C87" s="26"/>
      <c r="D87" s="26"/>
      <c r="E87" s="26"/>
      <c r="F87" s="26"/>
      <c r="G87" s="26"/>
    </row>
  </sheetData>
  <mergeCells count="6">
    <mergeCell ref="D15:E15"/>
    <mergeCell ref="D1:F1"/>
    <mergeCell ref="D6:E6"/>
    <mergeCell ref="D7:E7"/>
    <mergeCell ref="D8:E8"/>
    <mergeCell ref="D12:E12"/>
  </mergeCells>
  <hyperlinks>
    <hyperlink ref="D6:E6" location="'Tamaño explotación'!A1" display="Estrutura do sector bovino por tamaño de explotación"/>
    <hyperlink ref="D7:E7" location="'Apt_produc e tamaño explot'!A1" display="Distribución dos efectivos gandeiros por aptitude produtiva e tamaño de explotación"/>
    <hyperlink ref="D8:E8" location="Apt_produtura_estrutura!A1" display="Estrutura do sector bovino segundo aptitude produtiva dos efectivos gandeiro"/>
    <hyperlink ref="D12:E12" location="Serie_histórica!A1" display="Estrutura do sector bovino. Serie histórica"/>
    <hyperlink ref="D15:E15" location="Tipoloxia_Gando!A1" display="Efectivos de gando bovino por tipoloxías: Enquisa novembro 2019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G9" sqref="G9"/>
    </sheetView>
  </sheetViews>
  <sheetFormatPr baseColWidth="10" defaultRowHeight="15" x14ac:dyDescent="0.25"/>
  <cols>
    <col min="3" max="3" width="25.42578125" bestFit="1" customWidth="1"/>
    <col min="4" max="4" width="24.5703125" bestFit="1" customWidth="1"/>
  </cols>
  <sheetData>
    <row r="1" spans="1:5" ht="15.75" thickBot="1" x14ac:dyDescent="0.3">
      <c r="A1" s="16" t="s">
        <v>98</v>
      </c>
      <c r="B1" s="16" t="s">
        <v>35</v>
      </c>
      <c r="C1" s="16" t="s">
        <v>36</v>
      </c>
      <c r="D1" s="16" t="s">
        <v>37</v>
      </c>
      <c r="E1" s="16" t="s">
        <v>38</v>
      </c>
    </row>
    <row r="2" spans="1:5" ht="15.75" thickBot="1" x14ac:dyDescent="0.3">
      <c r="A2" s="17" t="s">
        <v>57</v>
      </c>
      <c r="B2" s="17">
        <v>32.25</v>
      </c>
      <c r="C2" s="18">
        <v>256.92</v>
      </c>
      <c r="D2" s="18">
        <v>133.16666666666666</v>
      </c>
      <c r="E2" s="17">
        <v>94.89</v>
      </c>
    </row>
    <row r="3" spans="1:5" x14ac:dyDescent="0.25">
      <c r="A3" s="2" t="s">
        <v>58</v>
      </c>
      <c r="B3" s="2">
        <v>31.32</v>
      </c>
      <c r="C3" s="2">
        <v>173.71</v>
      </c>
      <c r="D3" s="2" t="s">
        <v>8</v>
      </c>
      <c r="E3" s="2">
        <v>78.95</v>
      </c>
    </row>
    <row r="4" spans="1:5" x14ac:dyDescent="0.25">
      <c r="A4" s="2" t="s">
        <v>59</v>
      </c>
      <c r="B4" s="2" t="s">
        <v>8</v>
      </c>
      <c r="C4" s="2">
        <v>152.15</v>
      </c>
      <c r="D4" s="2">
        <v>113.66</v>
      </c>
      <c r="E4" s="2">
        <v>93.05</v>
      </c>
    </row>
    <row r="5" spans="1:5" x14ac:dyDescent="0.25">
      <c r="A5" s="2" t="s">
        <v>60</v>
      </c>
      <c r="B5" s="2" t="s">
        <v>8</v>
      </c>
      <c r="C5" s="2">
        <v>151.91999999999999</v>
      </c>
      <c r="D5" s="2">
        <v>119.6</v>
      </c>
      <c r="E5" s="2">
        <v>85.88</v>
      </c>
    </row>
    <row r="6" spans="1:5" x14ac:dyDescent="0.25">
      <c r="A6" s="2" t="s">
        <v>61</v>
      </c>
      <c r="B6" s="2">
        <v>38.049999999999997</v>
      </c>
      <c r="C6" s="2" t="s">
        <v>8</v>
      </c>
      <c r="D6" s="2">
        <v>115.6</v>
      </c>
      <c r="E6" s="2">
        <v>79.67</v>
      </c>
    </row>
    <row r="7" spans="1:5" x14ac:dyDescent="0.25">
      <c r="A7" s="2" t="s">
        <v>62</v>
      </c>
      <c r="B7" s="2">
        <v>33.56</v>
      </c>
      <c r="C7" s="2">
        <v>267.3</v>
      </c>
      <c r="D7" s="2" t="s">
        <v>8</v>
      </c>
      <c r="E7" s="2">
        <v>79.7</v>
      </c>
    </row>
    <row r="8" spans="1:5" x14ac:dyDescent="0.25">
      <c r="A8" s="2" t="s">
        <v>63</v>
      </c>
      <c r="B8" s="2">
        <v>29.33</v>
      </c>
      <c r="C8" s="2" t="s">
        <v>8</v>
      </c>
      <c r="D8" s="2" t="s">
        <v>8</v>
      </c>
      <c r="E8" s="2" t="s">
        <v>8</v>
      </c>
    </row>
    <row r="9" spans="1:5" x14ac:dyDescent="0.25">
      <c r="A9" s="2" t="s">
        <v>64</v>
      </c>
      <c r="B9" s="2">
        <v>33.03</v>
      </c>
      <c r="C9" s="2" t="s">
        <v>8</v>
      </c>
      <c r="D9" s="2" t="s">
        <v>8</v>
      </c>
      <c r="E9" s="2" t="s">
        <v>8</v>
      </c>
    </row>
    <row r="10" spans="1:5" ht="15.75" thickBot="1" x14ac:dyDescent="0.3">
      <c r="A10" s="2" t="s">
        <v>65</v>
      </c>
      <c r="B10" s="2">
        <v>38.65</v>
      </c>
      <c r="C10" s="2">
        <v>401.84</v>
      </c>
      <c r="D10" s="2">
        <v>218</v>
      </c>
      <c r="E10" s="2">
        <v>140.81</v>
      </c>
    </row>
    <row r="11" spans="1:5" ht="15.75" thickBot="1" x14ac:dyDescent="0.3">
      <c r="A11" s="17" t="s">
        <v>66</v>
      </c>
      <c r="B11" s="17">
        <v>32.270000000000003</v>
      </c>
      <c r="C11" s="18">
        <v>252.65</v>
      </c>
      <c r="D11" s="17">
        <v>134.13</v>
      </c>
      <c r="E11" s="17">
        <v>105.49</v>
      </c>
    </row>
    <row r="12" spans="1:5" x14ac:dyDescent="0.25">
      <c r="A12" s="2" t="s">
        <v>67</v>
      </c>
      <c r="B12" s="2" t="s">
        <v>8</v>
      </c>
      <c r="C12" s="2" t="s">
        <v>8</v>
      </c>
      <c r="D12" s="2" t="s">
        <v>8</v>
      </c>
      <c r="E12" s="2" t="s">
        <v>8</v>
      </c>
    </row>
    <row r="13" spans="1:5" x14ac:dyDescent="0.25">
      <c r="A13" s="2" t="s">
        <v>68</v>
      </c>
      <c r="B13" s="2">
        <v>35.69</v>
      </c>
      <c r="C13" s="2">
        <v>305.87</v>
      </c>
      <c r="D13" s="2">
        <v>120.86</v>
      </c>
      <c r="E13" s="2">
        <v>96.47</v>
      </c>
    </row>
    <row r="14" spans="1:5" x14ac:dyDescent="0.25">
      <c r="A14" s="2" t="s">
        <v>69</v>
      </c>
      <c r="B14" s="2">
        <v>39.08</v>
      </c>
      <c r="C14" s="2">
        <v>314.31</v>
      </c>
      <c r="D14" s="2">
        <v>217.04</v>
      </c>
      <c r="E14" s="2">
        <v>131.96</v>
      </c>
    </row>
    <row r="15" spans="1:5" x14ac:dyDescent="0.25">
      <c r="A15" s="2" t="s">
        <v>70</v>
      </c>
      <c r="B15" s="2" t="s">
        <v>8</v>
      </c>
      <c r="C15" s="2">
        <v>335.99</v>
      </c>
      <c r="D15" s="2" t="s">
        <v>8</v>
      </c>
      <c r="E15" s="2" t="s">
        <v>8</v>
      </c>
    </row>
    <row r="16" spans="1:5" x14ac:dyDescent="0.25">
      <c r="A16" s="2" t="s">
        <v>71</v>
      </c>
      <c r="B16" s="2">
        <v>28.09</v>
      </c>
      <c r="C16" s="2">
        <v>101.51</v>
      </c>
      <c r="D16" s="2">
        <v>115.41</v>
      </c>
      <c r="E16" s="2">
        <v>131.04</v>
      </c>
    </row>
    <row r="17" spans="1:5" x14ac:dyDescent="0.25">
      <c r="A17" s="2" t="s">
        <v>72</v>
      </c>
      <c r="B17" s="2">
        <v>28.05</v>
      </c>
      <c r="C17" s="2">
        <v>180.63</v>
      </c>
      <c r="D17" s="2">
        <v>115.71</v>
      </c>
      <c r="E17" s="2">
        <v>82.44</v>
      </c>
    </row>
    <row r="18" spans="1:5" x14ac:dyDescent="0.25">
      <c r="A18" s="2" t="s">
        <v>73</v>
      </c>
      <c r="B18" s="2">
        <v>34.65</v>
      </c>
      <c r="C18" s="2">
        <v>437.2</v>
      </c>
      <c r="D18" s="2" t="s">
        <v>8</v>
      </c>
      <c r="E18" s="2">
        <v>328.5</v>
      </c>
    </row>
    <row r="19" spans="1:5" x14ac:dyDescent="0.25">
      <c r="A19" s="2" t="s">
        <v>74</v>
      </c>
      <c r="B19" s="2">
        <v>30.34</v>
      </c>
      <c r="C19" s="2">
        <v>137.97</v>
      </c>
      <c r="D19" s="2">
        <v>125.36</v>
      </c>
      <c r="E19" s="2">
        <v>73.66</v>
      </c>
    </row>
    <row r="20" spans="1:5" x14ac:dyDescent="0.25">
      <c r="A20" s="2" t="s">
        <v>75</v>
      </c>
      <c r="B20" s="2" t="s">
        <v>8</v>
      </c>
      <c r="C20" s="2">
        <v>245.1</v>
      </c>
      <c r="D20" s="2" t="s">
        <v>8</v>
      </c>
      <c r="E20" s="2">
        <v>120</v>
      </c>
    </row>
    <row r="21" spans="1:5" x14ac:dyDescent="0.25">
      <c r="A21" s="2" t="s">
        <v>76</v>
      </c>
      <c r="B21" s="2">
        <v>34.619999999999997</v>
      </c>
      <c r="C21" s="2">
        <v>219</v>
      </c>
      <c r="D21" s="2">
        <v>118.56</v>
      </c>
      <c r="E21" s="2">
        <v>77</v>
      </c>
    </row>
    <row r="22" spans="1:5" x14ac:dyDescent="0.25">
      <c r="A22" s="2" t="s">
        <v>77</v>
      </c>
      <c r="B22" s="2">
        <v>37.74</v>
      </c>
      <c r="C22" s="2">
        <v>349.89</v>
      </c>
      <c r="D22" s="2">
        <v>138.15</v>
      </c>
      <c r="E22" s="2">
        <v>100.85</v>
      </c>
    </row>
    <row r="23" spans="1:5" x14ac:dyDescent="0.25">
      <c r="A23" s="2" t="s">
        <v>78</v>
      </c>
      <c r="B23" s="2">
        <v>31.11</v>
      </c>
      <c r="C23" s="2">
        <v>229.98</v>
      </c>
      <c r="D23" s="2" t="s">
        <v>8</v>
      </c>
      <c r="E23" s="2">
        <v>72.44</v>
      </c>
    </row>
    <row r="24" spans="1:5" x14ac:dyDescent="0.25">
      <c r="A24" s="2" t="s">
        <v>79</v>
      </c>
      <c r="B24" s="2">
        <v>29.74</v>
      </c>
      <c r="C24" s="2">
        <v>212.55</v>
      </c>
      <c r="D24" s="2" t="s">
        <v>8</v>
      </c>
      <c r="E24" s="2">
        <v>16.61</v>
      </c>
    </row>
    <row r="25" spans="1:5" x14ac:dyDescent="0.25">
      <c r="A25" s="2" t="s">
        <v>80</v>
      </c>
      <c r="B25" s="2">
        <v>29.14</v>
      </c>
      <c r="C25" s="2">
        <v>160.80000000000001</v>
      </c>
      <c r="D25" s="2">
        <v>148.19</v>
      </c>
      <c r="E25" s="2">
        <v>84.53</v>
      </c>
    </row>
    <row r="26" spans="1:5" x14ac:dyDescent="0.25">
      <c r="A26" s="2" t="s">
        <v>81</v>
      </c>
      <c r="B26" s="2">
        <v>30.87</v>
      </c>
      <c r="C26" s="2">
        <v>223.27</v>
      </c>
      <c r="D26" s="2">
        <v>186.76</v>
      </c>
      <c r="E26" s="2">
        <v>97.25</v>
      </c>
    </row>
    <row r="27" spans="1:5" x14ac:dyDescent="0.25">
      <c r="A27" s="2" t="s">
        <v>82</v>
      </c>
      <c r="B27" s="2">
        <v>33.5</v>
      </c>
      <c r="C27" s="2">
        <v>217.46</v>
      </c>
      <c r="D27" s="2">
        <v>120.56</v>
      </c>
      <c r="E27" s="2">
        <v>81.33</v>
      </c>
    </row>
    <row r="28" spans="1:5" x14ac:dyDescent="0.25">
      <c r="A28" s="2" t="s">
        <v>83</v>
      </c>
      <c r="B28" s="2" t="s">
        <v>8</v>
      </c>
      <c r="C28" s="2" t="s">
        <v>8</v>
      </c>
      <c r="D28" s="2" t="s">
        <v>8</v>
      </c>
      <c r="E28" s="2" t="s">
        <v>8</v>
      </c>
    </row>
    <row r="29" spans="1:5" ht="15.75" thickBot="1" x14ac:dyDescent="0.3">
      <c r="A29" s="2" t="s">
        <v>84</v>
      </c>
      <c r="B29" s="2">
        <v>38.869999999999997</v>
      </c>
      <c r="C29" s="2" t="s">
        <v>8</v>
      </c>
      <c r="D29" s="2" t="s">
        <v>8</v>
      </c>
      <c r="E29" s="2" t="s">
        <v>8</v>
      </c>
    </row>
    <row r="30" spans="1:5" ht="15.75" thickBot="1" x14ac:dyDescent="0.3">
      <c r="A30" s="17" t="s">
        <v>97</v>
      </c>
      <c r="B30" s="19">
        <f>AVERAGE(B3:B29)</f>
        <v>33.223809523809521</v>
      </c>
      <c r="C30" s="20">
        <f>AVERAGE(C3:C29)</f>
        <v>241.4809523809524</v>
      </c>
      <c r="D30" s="19">
        <f>AVERAGE(D3:D29)</f>
        <v>140.506</v>
      </c>
      <c r="E30" s="19">
        <f>AVERAGE(E3:E29)</f>
        <v>102.74428571428572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7" sqref="A7"/>
    </sheetView>
  </sheetViews>
  <sheetFormatPr baseColWidth="10" defaultRowHeight="15" x14ac:dyDescent="0.25"/>
  <cols>
    <col min="1" max="1" width="38.7109375" style="2" customWidth="1"/>
    <col min="2" max="2" width="15.7109375" style="2" bestFit="1" customWidth="1"/>
    <col min="3" max="3" width="15.140625" style="2" bestFit="1" customWidth="1"/>
    <col min="4" max="4" width="14.85546875" style="2" bestFit="1" customWidth="1"/>
  </cols>
  <sheetData>
    <row r="1" spans="1:4" x14ac:dyDescent="0.25">
      <c r="A1" s="43" t="s">
        <v>98</v>
      </c>
      <c r="B1" s="43" t="s">
        <v>39</v>
      </c>
      <c r="C1" s="43" t="s">
        <v>40</v>
      </c>
      <c r="D1" s="43" t="s">
        <v>41</v>
      </c>
    </row>
    <row r="2" spans="1:4" x14ac:dyDescent="0.25">
      <c r="A2" s="44" t="s">
        <v>57</v>
      </c>
      <c r="B2" s="45">
        <v>16049</v>
      </c>
      <c r="C2" s="45">
        <v>16892</v>
      </c>
      <c r="D2" s="45">
        <v>5898</v>
      </c>
    </row>
    <row r="3" spans="1:4" x14ac:dyDescent="0.25">
      <c r="A3" s="46" t="s">
        <v>58</v>
      </c>
      <c r="B3" s="46" t="s">
        <v>8</v>
      </c>
      <c r="C3" s="46" t="s">
        <v>8</v>
      </c>
      <c r="D3" s="47" t="s">
        <v>8</v>
      </c>
    </row>
    <row r="4" spans="1:4" x14ac:dyDescent="0.25">
      <c r="A4" s="46" t="s">
        <v>59</v>
      </c>
      <c r="B4" s="46" t="s">
        <v>8</v>
      </c>
      <c r="C4" s="46" t="s">
        <v>8</v>
      </c>
      <c r="D4" s="47">
        <v>1351</v>
      </c>
    </row>
    <row r="5" spans="1:4" x14ac:dyDescent="0.25">
      <c r="A5" s="46" t="s">
        <v>60</v>
      </c>
      <c r="B5" s="46" t="s">
        <v>8</v>
      </c>
      <c r="C5" s="46" t="s">
        <v>8</v>
      </c>
      <c r="D5" s="47">
        <v>7771</v>
      </c>
    </row>
    <row r="6" spans="1:4" x14ac:dyDescent="0.25">
      <c r="A6" s="46" t="s">
        <v>61</v>
      </c>
      <c r="B6" s="46" t="s">
        <v>8</v>
      </c>
      <c r="C6" s="46" t="s">
        <v>8</v>
      </c>
      <c r="D6" s="47">
        <v>8890</v>
      </c>
    </row>
    <row r="7" spans="1:4" x14ac:dyDescent="0.25">
      <c r="A7" s="46" t="s">
        <v>63</v>
      </c>
      <c r="B7" s="46" t="s">
        <v>8</v>
      </c>
      <c r="C7" s="46" t="s">
        <v>8</v>
      </c>
      <c r="D7" s="47">
        <v>3087</v>
      </c>
    </row>
    <row r="8" spans="1:4" x14ac:dyDescent="0.25">
      <c r="A8" s="46" t="s">
        <v>64</v>
      </c>
      <c r="B8" s="46" t="s">
        <v>8</v>
      </c>
      <c r="C8" s="46" t="s">
        <v>8</v>
      </c>
      <c r="D8" s="47">
        <v>15703</v>
      </c>
    </row>
    <row r="9" spans="1:4" x14ac:dyDescent="0.25">
      <c r="A9" s="46" t="s">
        <v>65</v>
      </c>
      <c r="B9" s="47">
        <v>16451</v>
      </c>
      <c r="C9" s="47">
        <v>8148</v>
      </c>
      <c r="D9" s="47">
        <v>4323</v>
      </c>
    </row>
    <row r="10" spans="1:4" x14ac:dyDescent="0.25">
      <c r="A10" s="44" t="s">
        <v>66</v>
      </c>
      <c r="B10" s="45">
        <v>21604</v>
      </c>
      <c r="C10" s="45">
        <v>6952</v>
      </c>
      <c r="D10" s="45">
        <v>3433</v>
      </c>
    </row>
    <row r="11" spans="1:4" x14ac:dyDescent="0.25">
      <c r="A11" s="46" t="s">
        <v>67</v>
      </c>
      <c r="B11" s="46" t="s">
        <v>8</v>
      </c>
      <c r="C11" s="46" t="s">
        <v>8</v>
      </c>
      <c r="D11" s="47">
        <v>6080</v>
      </c>
    </row>
    <row r="12" spans="1:4" x14ac:dyDescent="0.25">
      <c r="A12" s="46" t="s">
        <v>68</v>
      </c>
      <c r="B12" s="46" t="s">
        <v>8</v>
      </c>
      <c r="C12" s="46" t="s">
        <v>8</v>
      </c>
      <c r="D12" s="47">
        <v>2160</v>
      </c>
    </row>
    <row r="13" spans="1:4" x14ac:dyDescent="0.25">
      <c r="A13" s="46" t="s">
        <v>69</v>
      </c>
      <c r="B13" s="47">
        <v>31402</v>
      </c>
      <c r="C13" s="47">
        <v>38957</v>
      </c>
      <c r="D13" s="47">
        <v>15896</v>
      </c>
    </row>
    <row r="14" spans="1:4" x14ac:dyDescent="0.25">
      <c r="A14" s="46" t="s">
        <v>71</v>
      </c>
      <c r="B14" s="46" t="s">
        <v>8</v>
      </c>
      <c r="C14" s="46" t="s">
        <v>8</v>
      </c>
      <c r="D14" s="47">
        <v>2255</v>
      </c>
    </row>
    <row r="15" spans="1:4" x14ac:dyDescent="0.25">
      <c r="A15" s="46" t="s">
        <v>72</v>
      </c>
      <c r="B15" s="46" t="s">
        <v>8</v>
      </c>
      <c r="C15" s="46" t="s">
        <v>8</v>
      </c>
      <c r="D15" s="47">
        <v>2840</v>
      </c>
    </row>
    <row r="16" spans="1:4" x14ac:dyDescent="0.25">
      <c r="A16" s="46" t="s">
        <v>73</v>
      </c>
      <c r="B16" s="46" t="s">
        <v>8</v>
      </c>
      <c r="C16" s="46" t="s">
        <v>8</v>
      </c>
      <c r="D16" s="47">
        <v>44570</v>
      </c>
    </row>
    <row r="17" spans="1:4" x14ac:dyDescent="0.25">
      <c r="A17" s="46" t="s">
        <v>74</v>
      </c>
      <c r="B17" s="46" t="s">
        <v>8</v>
      </c>
      <c r="C17" s="46" t="s">
        <v>8</v>
      </c>
      <c r="D17" s="47">
        <v>2384</v>
      </c>
    </row>
    <row r="18" spans="1:4" x14ac:dyDescent="0.25">
      <c r="A18" s="46" t="s">
        <v>75</v>
      </c>
      <c r="B18" s="46" t="s">
        <v>8</v>
      </c>
      <c r="C18" s="46" t="s">
        <v>8</v>
      </c>
      <c r="D18" s="47" t="s">
        <v>8</v>
      </c>
    </row>
    <row r="19" spans="1:4" x14ac:dyDescent="0.25">
      <c r="A19" s="46" t="s">
        <v>76</v>
      </c>
      <c r="B19" s="46" t="s">
        <v>8</v>
      </c>
      <c r="C19" s="46" t="s">
        <v>8</v>
      </c>
      <c r="D19" s="47">
        <v>59147</v>
      </c>
    </row>
    <row r="20" spans="1:4" x14ac:dyDescent="0.25">
      <c r="A20" s="46" t="s">
        <v>78</v>
      </c>
      <c r="B20" s="46" t="s">
        <v>8</v>
      </c>
      <c r="C20" s="46" t="s">
        <v>8</v>
      </c>
      <c r="D20" s="47">
        <v>6871</v>
      </c>
    </row>
    <row r="21" spans="1:4" x14ac:dyDescent="0.25">
      <c r="A21" s="46" t="s">
        <v>80</v>
      </c>
      <c r="B21" s="46" t="s">
        <v>8</v>
      </c>
      <c r="C21" s="46" t="s">
        <v>8</v>
      </c>
      <c r="D21" s="47">
        <v>5154</v>
      </c>
    </row>
    <row r="22" spans="1:4" x14ac:dyDescent="0.25">
      <c r="A22" s="46" t="s">
        <v>81</v>
      </c>
      <c r="B22" s="46" t="s">
        <v>8</v>
      </c>
      <c r="C22" s="46" t="s">
        <v>8</v>
      </c>
      <c r="D22" s="47">
        <v>19500</v>
      </c>
    </row>
    <row r="23" spans="1:4" x14ac:dyDescent="0.25">
      <c r="A23" s="46" t="s">
        <v>82</v>
      </c>
      <c r="B23" s="47">
        <v>5352</v>
      </c>
      <c r="C23" s="47">
        <v>3849</v>
      </c>
      <c r="D23" s="47">
        <v>2501</v>
      </c>
    </row>
    <row r="24" spans="1:4" x14ac:dyDescent="0.25">
      <c r="A24" s="46" t="s">
        <v>83</v>
      </c>
      <c r="B24" s="46" t="s">
        <v>8</v>
      </c>
      <c r="C24" s="46" t="s">
        <v>8</v>
      </c>
      <c r="D24" s="47" t="s">
        <v>8</v>
      </c>
    </row>
    <row r="25" spans="1:4" x14ac:dyDescent="0.25">
      <c r="A25" s="46" t="s">
        <v>84</v>
      </c>
      <c r="B25" s="46" t="s">
        <v>8</v>
      </c>
      <c r="C25" s="46" t="s">
        <v>8</v>
      </c>
      <c r="D25" s="47">
        <v>3825</v>
      </c>
    </row>
    <row r="26" spans="1:4" x14ac:dyDescent="0.25">
      <c r="A26" s="48"/>
      <c r="B26" s="49">
        <f>AVERAGE(B2:B25)</f>
        <v>18171.599999999999</v>
      </c>
      <c r="C26" s="49">
        <f>AVERAGE(C2:C25)</f>
        <v>14959.6</v>
      </c>
      <c r="D26" s="49">
        <f>AVERAGE(D2:D25)</f>
        <v>10649.476190476191</v>
      </c>
    </row>
    <row r="27" spans="1:4" x14ac:dyDescent="0.25">
      <c r="A27" s="46"/>
      <c r="B27" s="46"/>
      <c r="C27" s="46"/>
      <c r="D27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E19" sqref="E19"/>
    </sheetView>
  </sheetViews>
  <sheetFormatPr baseColWidth="10" defaultRowHeight="15" x14ac:dyDescent="0.25"/>
  <cols>
    <col min="1" max="1" width="38.7109375" style="2" customWidth="1"/>
    <col min="2" max="2" width="13.5703125" style="2" bestFit="1" customWidth="1"/>
    <col min="3" max="3" width="13.140625" style="2" bestFit="1" customWidth="1"/>
    <col min="4" max="4" width="13.5703125" style="2" bestFit="1" customWidth="1"/>
    <col min="5" max="5" width="12.42578125" style="2" bestFit="1" customWidth="1"/>
    <col min="6" max="6" width="13.5703125" style="2" bestFit="1" customWidth="1"/>
    <col min="7" max="9" width="13.140625" style="2" bestFit="1" customWidth="1"/>
    <col min="10" max="10" width="18.28515625" style="2" bestFit="1" customWidth="1"/>
    <col min="11" max="11" width="13.140625" style="2" bestFit="1" customWidth="1"/>
    <col min="12" max="12" width="12.5703125" style="2" bestFit="1" customWidth="1"/>
    <col min="13" max="13" width="13.140625" style="2" bestFit="1" customWidth="1"/>
    <col min="14" max="14" width="12.5703125" style="2" bestFit="1" customWidth="1"/>
    <col min="15" max="15" width="12.42578125" style="2" bestFit="1" customWidth="1"/>
    <col min="17" max="16384" width="11.42578125" style="2"/>
  </cols>
  <sheetData>
    <row r="1" spans="1:15" s="1" customFormat="1" ht="15.75" x14ac:dyDescent="0.25">
      <c r="A1" s="1" t="s">
        <v>98</v>
      </c>
      <c r="B1" s="4" t="s">
        <v>0</v>
      </c>
      <c r="C1" s="4" t="s">
        <v>1</v>
      </c>
      <c r="D1" s="4" t="s">
        <v>2</v>
      </c>
      <c r="E1" s="1" t="s">
        <v>1</v>
      </c>
      <c r="F1" s="1" t="s">
        <v>3</v>
      </c>
      <c r="G1" s="4" t="s">
        <v>1</v>
      </c>
      <c r="H1" s="4" t="s">
        <v>4</v>
      </c>
      <c r="I1" s="4" t="s">
        <v>1</v>
      </c>
      <c r="J1" s="4" t="s">
        <v>5</v>
      </c>
      <c r="K1" s="4" t="s">
        <v>1</v>
      </c>
      <c r="L1" s="1" t="s">
        <v>6</v>
      </c>
      <c r="M1" s="4" t="s">
        <v>1</v>
      </c>
      <c r="N1" s="4" t="s">
        <v>7</v>
      </c>
      <c r="O1" s="1" t="s">
        <v>1</v>
      </c>
    </row>
    <row r="2" spans="1:15" x14ac:dyDescent="0.25">
      <c r="A2" s="5" t="s">
        <v>57</v>
      </c>
      <c r="B2" s="6">
        <v>34.524999999999999</v>
      </c>
      <c r="C2" s="7">
        <f>B2/B$30*100</f>
        <v>6.6072660214479217E-2</v>
      </c>
      <c r="D2" s="7">
        <v>13.462</v>
      </c>
      <c r="E2" s="12">
        <f>D2/D30*100</f>
        <v>5.9106595597081119E-2</v>
      </c>
      <c r="F2" s="12">
        <v>0.9</v>
      </c>
      <c r="G2" s="6">
        <f>F2/F30*100</f>
        <v>8.1681106071084357E-3</v>
      </c>
      <c r="H2" s="6">
        <v>15.167</v>
      </c>
      <c r="I2" s="7">
        <f>H2/H30*100</f>
        <v>0.16389598488876209</v>
      </c>
      <c r="J2" s="6">
        <v>70.204999999999998</v>
      </c>
      <c r="K2" s="7">
        <f>J2/J30*100</f>
        <v>1.1209358988483284</v>
      </c>
      <c r="L2" s="12">
        <v>4.4359999999999999</v>
      </c>
      <c r="M2" s="6">
        <f>L2/L30*100</f>
        <v>0.19863071970053151</v>
      </c>
      <c r="N2" s="7">
        <v>15.683999999999999</v>
      </c>
      <c r="O2" s="12">
        <f>N2/N30*100</f>
        <v>1.070799481122414</v>
      </c>
    </row>
    <row r="3" spans="1:15" x14ac:dyDescent="0.25">
      <c r="A3" s="2" t="s">
        <v>58</v>
      </c>
      <c r="B3" s="8">
        <v>304.33999999999997</v>
      </c>
      <c r="C3" s="8">
        <f t="shared" ref="C3:C42" si="0">IFERROR(B3/B$30*100,"")</f>
        <v>0.58243456653655623</v>
      </c>
      <c r="D3" s="8">
        <v>194.66</v>
      </c>
      <c r="E3" s="13">
        <f t="shared" ref="E3:E42" si="1">IFERROR(D3/D$30*100,"")</f>
        <v>0.85467908920872149</v>
      </c>
      <c r="F3" s="13">
        <v>43.98</v>
      </c>
      <c r="G3" s="8">
        <f t="shared" ref="G3:G27" si="2">IFERROR(F3/F$29*100,"")</f>
        <v>15.027677168044828</v>
      </c>
      <c r="H3" s="8">
        <v>51.88</v>
      </c>
      <c r="I3" s="8">
        <f t="shared" ref="I3:I42" si="3">IFERROR(H3/H$30*100,"")</f>
        <v>0.56062001028739872</v>
      </c>
      <c r="J3" s="9">
        <v>181.54</v>
      </c>
      <c r="K3" s="8">
        <f t="shared" ref="K3:K42" si="4">IFERROR(J3/J$30*100,"")</f>
        <v>2.8985784926561573</v>
      </c>
      <c r="L3" s="13">
        <v>0.7</v>
      </c>
      <c r="M3" s="8">
        <f t="shared" ref="M3:M42" si="5">IFERROR(L3/L$30*100,"")</f>
        <v>3.1343891747153303E-2</v>
      </c>
      <c r="N3" s="8">
        <v>97.34</v>
      </c>
      <c r="O3" s="13">
        <f t="shared" ref="O3:O42" si="6">IFERROR(N3/N$30*100,"")</f>
        <v>6.6457295009216901</v>
      </c>
    </row>
    <row r="4" spans="1:15" x14ac:dyDescent="0.25">
      <c r="A4" s="2" t="s">
        <v>59</v>
      </c>
      <c r="B4" s="8">
        <v>1966.04</v>
      </c>
      <c r="C4" s="8">
        <f t="shared" si="0"/>
        <v>3.762534189372186</v>
      </c>
      <c r="D4" s="8">
        <v>1200.18</v>
      </c>
      <c r="E4" s="13">
        <f t="shared" si="1"/>
        <v>5.2695404771731402</v>
      </c>
      <c r="F4" s="13">
        <v>130.76</v>
      </c>
      <c r="G4" s="8">
        <f t="shared" si="2"/>
        <v>44.679833253604862</v>
      </c>
      <c r="H4" s="8">
        <v>581.53</v>
      </c>
      <c r="I4" s="8">
        <f t="shared" si="3"/>
        <v>6.2840662024369891</v>
      </c>
      <c r="J4" s="8">
        <v>30.44</v>
      </c>
      <c r="K4" s="8">
        <f t="shared" si="4"/>
        <v>0.48602362739040128</v>
      </c>
      <c r="L4" s="13">
        <v>5.35</v>
      </c>
      <c r="M4" s="8">
        <f t="shared" si="5"/>
        <v>0.23955688692467164</v>
      </c>
      <c r="N4" s="8">
        <v>9.9499999999999993</v>
      </c>
      <c r="O4" s="13">
        <f t="shared" si="6"/>
        <v>0.67931999726906522</v>
      </c>
    </row>
    <row r="5" spans="1:15" x14ac:dyDescent="0.25">
      <c r="A5" s="2" t="s">
        <v>60</v>
      </c>
      <c r="B5" s="8">
        <v>1344.88</v>
      </c>
      <c r="C5" s="8">
        <f t="shared" si="0"/>
        <v>2.573781296719734</v>
      </c>
      <c r="D5" s="8">
        <v>798.58</v>
      </c>
      <c r="E5" s="13">
        <f t="shared" si="1"/>
        <v>3.5062654220707952</v>
      </c>
      <c r="F5" s="13">
        <v>331.91</v>
      </c>
      <c r="G5" s="8">
        <f t="shared" si="2"/>
        <v>113.4114672315998</v>
      </c>
      <c r="H5" s="8">
        <v>87.23</v>
      </c>
      <c r="I5" s="8">
        <f t="shared" si="3"/>
        <v>0.94261533341113724</v>
      </c>
      <c r="J5" s="8">
        <v>226.16</v>
      </c>
      <c r="K5" s="8">
        <f t="shared" si="4"/>
        <v>3.6110086586929415</v>
      </c>
      <c r="L5" s="13">
        <v>31.95</v>
      </c>
      <c r="M5" s="8">
        <f t="shared" si="5"/>
        <v>1.4306247733164972</v>
      </c>
      <c r="N5" s="8">
        <v>23.88</v>
      </c>
      <c r="O5" s="13">
        <f t="shared" si="6"/>
        <v>1.6303679934457569</v>
      </c>
    </row>
    <row r="6" spans="1:15" x14ac:dyDescent="0.25">
      <c r="A6" s="2" t="s">
        <v>61</v>
      </c>
      <c r="B6" s="8">
        <v>1367</v>
      </c>
      <c r="C6" s="8">
        <f t="shared" si="0"/>
        <v>2.6161137295638839</v>
      </c>
      <c r="D6" s="8">
        <v>502.6</v>
      </c>
      <c r="E6" s="13">
        <f t="shared" si="1"/>
        <v>2.2067281939602563</v>
      </c>
      <c r="F6" s="13">
        <v>653.20000000000005</v>
      </c>
      <c r="G6" s="8">
        <f t="shared" si="2"/>
        <v>223.194150208433</v>
      </c>
      <c r="H6" s="8">
        <v>6.2</v>
      </c>
      <c r="I6" s="8">
        <f t="shared" si="3"/>
        <v>6.6997765300344486E-2</v>
      </c>
      <c r="J6" s="8">
        <v>188.7</v>
      </c>
      <c r="K6" s="8">
        <f t="shared" si="4"/>
        <v>3.012899424723019</v>
      </c>
      <c r="L6" s="13">
        <v>115.3</v>
      </c>
      <c r="M6" s="8">
        <f t="shared" si="5"/>
        <v>5.1627867406382508</v>
      </c>
      <c r="N6" s="8">
        <v>62.8</v>
      </c>
      <c r="O6" s="13">
        <f t="shared" si="6"/>
        <v>4.2875674199494771</v>
      </c>
    </row>
    <row r="7" spans="1:15" x14ac:dyDescent="0.25">
      <c r="A7" s="2" t="s">
        <v>62</v>
      </c>
      <c r="B7" s="8">
        <v>6074.9</v>
      </c>
      <c r="C7" s="8">
        <f t="shared" si="0"/>
        <v>11.625917553568133</v>
      </c>
      <c r="D7" s="8">
        <v>2835.5</v>
      </c>
      <c r="E7" s="13">
        <f t="shared" si="1"/>
        <v>12.449617576550549</v>
      </c>
      <c r="F7" s="13">
        <v>1667.3</v>
      </c>
      <c r="G7" s="8">
        <f t="shared" si="2"/>
        <v>569.70546026105376</v>
      </c>
      <c r="H7" s="8">
        <v>419.3</v>
      </c>
      <c r="I7" s="8">
        <f t="shared" si="3"/>
        <v>4.5309940307152328</v>
      </c>
      <c r="J7" s="8">
        <v>2299.6999999999998</v>
      </c>
      <c r="K7" s="8">
        <f t="shared" si="4"/>
        <v>36.718414451698607</v>
      </c>
      <c r="L7" s="13">
        <v>636</v>
      </c>
      <c r="M7" s="8">
        <f t="shared" si="5"/>
        <v>28.47816450169929</v>
      </c>
      <c r="N7" s="8">
        <v>273.5</v>
      </c>
      <c r="O7" s="13">
        <f t="shared" si="6"/>
        <v>18.672765754079332</v>
      </c>
    </row>
    <row r="8" spans="1:15" x14ac:dyDescent="0.25">
      <c r="A8" s="2" t="s">
        <v>63</v>
      </c>
      <c r="B8" s="8">
        <v>370.12</v>
      </c>
      <c r="C8" s="8">
        <f t="shared" si="0"/>
        <v>0.70832188265265894</v>
      </c>
      <c r="D8" s="8">
        <v>168.04</v>
      </c>
      <c r="E8" s="13">
        <f t="shared" si="1"/>
        <v>0.73780064805627033</v>
      </c>
      <c r="F8" s="13">
        <v>130.72999999999999</v>
      </c>
      <c r="G8" s="8">
        <f t="shared" si="2"/>
        <v>44.669582450625292</v>
      </c>
      <c r="H8" s="8">
        <v>0</v>
      </c>
      <c r="I8" s="8">
        <f t="shared" si="3"/>
        <v>0</v>
      </c>
      <c r="J8" s="8">
        <v>13.6</v>
      </c>
      <c r="K8" s="8">
        <f t="shared" si="4"/>
        <v>0.21714590448454191</v>
      </c>
      <c r="L8" s="13">
        <v>20.69</v>
      </c>
      <c r="M8" s="8">
        <f t="shared" si="5"/>
        <v>0.92643588606943128</v>
      </c>
      <c r="N8" s="8">
        <v>3.38</v>
      </c>
      <c r="O8" s="13">
        <f t="shared" si="6"/>
        <v>0.23076397897180306</v>
      </c>
    </row>
    <row r="9" spans="1:15" x14ac:dyDescent="0.25">
      <c r="A9" s="2" t="s">
        <v>64</v>
      </c>
      <c r="B9" s="8">
        <v>265.63</v>
      </c>
      <c r="C9" s="8">
        <f t="shared" si="0"/>
        <v>0.5083528090592937</v>
      </c>
      <c r="D9" s="8">
        <v>46.99</v>
      </c>
      <c r="E9" s="13" t="s">
        <v>9</v>
      </c>
      <c r="F9" s="13">
        <v>193.18</v>
      </c>
      <c r="G9" s="8">
        <f t="shared" si="2"/>
        <v>66.00833731975672</v>
      </c>
      <c r="H9" s="8">
        <v>0</v>
      </c>
      <c r="I9" s="8">
        <f t="shared" si="3"/>
        <v>0</v>
      </c>
      <c r="J9" s="8">
        <v>14.77</v>
      </c>
      <c r="K9" s="8">
        <f t="shared" si="4"/>
        <v>0.23582683891446207</v>
      </c>
      <c r="L9" s="13">
        <v>0</v>
      </c>
      <c r="M9" s="8">
        <f t="shared" si="5"/>
        <v>0</v>
      </c>
      <c r="N9" s="8">
        <v>8.89</v>
      </c>
      <c r="O9" s="13">
        <f t="shared" si="6"/>
        <v>0.60695022871577797</v>
      </c>
    </row>
    <row r="10" spans="1:15" x14ac:dyDescent="0.25">
      <c r="A10" s="2" t="s">
        <v>65</v>
      </c>
      <c r="B10" s="8">
        <v>739.88</v>
      </c>
      <c r="C10" s="8">
        <f t="shared" si="0"/>
        <v>1.4159548107020676</v>
      </c>
      <c r="D10" s="8">
        <v>355.88</v>
      </c>
      <c r="E10" s="13"/>
      <c r="F10" s="13">
        <v>136.97</v>
      </c>
      <c r="G10" s="8">
        <f t="shared" si="2"/>
        <v>46.801749470375178</v>
      </c>
      <c r="H10" s="8">
        <v>116.78</v>
      </c>
      <c r="I10" s="8">
        <f t="shared" si="3"/>
        <v>1.261935327705521</v>
      </c>
      <c r="J10" s="8">
        <v>103.19</v>
      </c>
      <c r="K10" s="8">
        <f t="shared" si="4"/>
        <v>1.647594550276462</v>
      </c>
      <c r="L10" s="13">
        <v>8.3000000000000007</v>
      </c>
      <c r="M10" s="8">
        <f t="shared" si="5"/>
        <v>0.37164900214481777</v>
      </c>
      <c r="N10" s="8">
        <v>15.73</v>
      </c>
      <c r="O10" s="13">
        <f t="shared" si="6"/>
        <v>1.0739400559841605</v>
      </c>
    </row>
    <row r="11" spans="1:15" x14ac:dyDescent="0.25">
      <c r="A11" s="5" t="s">
        <v>66</v>
      </c>
      <c r="B11" s="12">
        <v>6069.24</v>
      </c>
      <c r="C11" s="12">
        <f t="shared" si="0"/>
        <v>11.615085656194811</v>
      </c>
      <c r="D11" s="12">
        <v>1914.66</v>
      </c>
      <c r="E11" s="12"/>
      <c r="F11" s="12">
        <v>2749.04</v>
      </c>
      <c r="G11" s="12">
        <f t="shared" si="2"/>
        <v>939.32891409827096</v>
      </c>
      <c r="H11" s="12">
        <v>343.78</v>
      </c>
      <c r="I11" s="12">
        <f t="shared" si="3"/>
        <v>3.7149180249923273</v>
      </c>
      <c r="J11" s="12">
        <v>115.12</v>
      </c>
      <c r="K11" s="12">
        <f t="shared" si="4"/>
        <v>1.8380762150191521</v>
      </c>
      <c r="L11" s="12">
        <v>174.27</v>
      </c>
      <c r="M11" s="12">
        <f t="shared" si="5"/>
        <v>7.8032857353948657</v>
      </c>
      <c r="N11" s="12">
        <v>65.400000000000006</v>
      </c>
      <c r="O11" s="12">
        <f t="shared" si="6"/>
        <v>4.4650781730047111</v>
      </c>
    </row>
    <row r="12" spans="1:15" x14ac:dyDescent="0.25">
      <c r="A12" s="2" t="s">
        <v>67</v>
      </c>
      <c r="B12" s="8">
        <v>8926.69</v>
      </c>
      <c r="C12" s="8">
        <f t="shared" si="0"/>
        <v>17.083567131353789</v>
      </c>
      <c r="D12" s="8">
        <v>4519.78</v>
      </c>
      <c r="E12" s="13">
        <f t="shared" si="1"/>
        <v>19.844659682645617</v>
      </c>
      <c r="F12" s="13">
        <v>1974.16</v>
      </c>
      <c r="G12" s="8">
        <f t="shared" si="2"/>
        <v>674.55750700471538</v>
      </c>
      <c r="H12" s="8">
        <v>1730.03</v>
      </c>
      <c r="I12" s="8">
        <f t="shared" si="3"/>
        <v>18.694861919766932</v>
      </c>
      <c r="J12" s="8">
        <v>1356.65</v>
      </c>
      <c r="K12" s="8">
        <f t="shared" si="4"/>
        <v>21.661102302864251</v>
      </c>
      <c r="L12" s="13">
        <v>31.96</v>
      </c>
      <c r="M12" s="8">
        <f t="shared" si="5"/>
        <v>1.4310725431985993</v>
      </c>
      <c r="N12" s="8">
        <v>216.42</v>
      </c>
      <c r="O12" s="13">
        <f t="shared" si="6"/>
        <v>14.775721990851368</v>
      </c>
    </row>
    <row r="13" spans="1:15" x14ac:dyDescent="0.25">
      <c r="A13" s="2" t="s">
        <v>68</v>
      </c>
      <c r="B13" s="8">
        <v>535.76</v>
      </c>
      <c r="C13" s="8">
        <f t="shared" si="0"/>
        <v>1.0253175506592147</v>
      </c>
      <c r="D13" s="8">
        <v>147.84</v>
      </c>
      <c r="E13" s="13">
        <f t="shared" si="1"/>
        <v>0.64911002028468812</v>
      </c>
      <c r="F13" s="13">
        <v>66.33</v>
      </c>
      <c r="G13" s="8">
        <f t="shared" si="2"/>
        <v>22.664525387822042</v>
      </c>
      <c r="H13" s="8">
        <v>288.39999999999998</v>
      </c>
      <c r="I13" s="8">
        <f t="shared" si="3"/>
        <v>3.1164766955837662</v>
      </c>
      <c r="J13" s="8">
        <v>30.11</v>
      </c>
      <c r="K13" s="8">
        <f t="shared" si="4"/>
        <v>0.48075464588452632</v>
      </c>
      <c r="L13" s="13">
        <v>1.06</v>
      </c>
      <c r="M13" s="8">
        <f t="shared" si="5"/>
        <v>4.7463607502832149E-2</v>
      </c>
      <c r="N13" s="8">
        <v>9.33</v>
      </c>
      <c r="O13" s="13">
        <f t="shared" si="6"/>
        <v>0.6369905100020482</v>
      </c>
    </row>
    <row r="14" spans="1:15" x14ac:dyDescent="0.25">
      <c r="A14" s="2" t="s">
        <v>69</v>
      </c>
      <c r="B14" s="8">
        <v>3011.73</v>
      </c>
      <c r="C14" s="8">
        <f t="shared" si="0"/>
        <v>5.7637367979074146</v>
      </c>
      <c r="D14" s="8">
        <v>1711.22</v>
      </c>
      <c r="E14" s="13">
        <f t="shared" si="1"/>
        <v>7.5133255472914229</v>
      </c>
      <c r="F14" s="13">
        <v>263.43</v>
      </c>
      <c r="G14" s="8">
        <f t="shared" si="2"/>
        <v>90.01230096357547</v>
      </c>
      <c r="H14" s="8">
        <v>602.86</v>
      </c>
      <c r="I14" s="8">
        <f t="shared" si="3"/>
        <v>6.5145601272525289</v>
      </c>
      <c r="J14" s="8">
        <v>379.07</v>
      </c>
      <c r="K14" s="8">
        <f t="shared" si="4"/>
        <v>6.0524630891878903</v>
      </c>
      <c r="L14" s="13">
        <v>3.58</v>
      </c>
      <c r="M14" s="8">
        <f t="shared" si="5"/>
        <v>0.16030161779258403</v>
      </c>
      <c r="N14" s="8">
        <v>47.35</v>
      </c>
      <c r="O14" s="13">
        <f t="shared" si="6"/>
        <v>3.2327439066020349</v>
      </c>
    </row>
    <row r="15" spans="1:15" x14ac:dyDescent="0.25">
      <c r="A15" s="2" t="s">
        <v>70</v>
      </c>
      <c r="B15" s="8">
        <v>26.52</v>
      </c>
      <c r="C15" s="8">
        <f t="shared" si="0"/>
        <v>5.0752989106096713E-2</v>
      </c>
      <c r="D15" s="8">
        <v>12.97</v>
      </c>
      <c r="E15" s="13">
        <f t="shared" si="1"/>
        <v>5.6946408029575256E-2</v>
      </c>
      <c r="F15" s="13">
        <v>12.52</v>
      </c>
      <c r="G15" s="8">
        <f t="shared" si="2"/>
        <v>4.2780017768058496</v>
      </c>
      <c r="H15" s="8">
        <v>0</v>
      </c>
      <c r="I15" s="8">
        <f t="shared" si="3"/>
        <v>0</v>
      </c>
      <c r="J15" s="8">
        <v>0.13</v>
      </c>
      <c r="K15" s="8">
        <f t="shared" si="4"/>
        <v>2.0756593811022393E-3</v>
      </c>
      <c r="L15" s="13">
        <v>0</v>
      </c>
      <c r="M15" s="8">
        <f t="shared" si="5"/>
        <v>0</v>
      </c>
      <c r="N15" s="8">
        <v>3.8</v>
      </c>
      <c r="O15" s="13">
        <f t="shared" si="6"/>
        <v>0.25943879292687921</v>
      </c>
    </row>
    <row r="16" spans="1:15" x14ac:dyDescent="0.25">
      <c r="A16" s="2" t="s">
        <v>71</v>
      </c>
      <c r="B16" s="8">
        <v>750</v>
      </c>
      <c r="C16" s="8">
        <f t="shared" si="0"/>
        <v>1.4353220901045449</v>
      </c>
      <c r="D16" s="8">
        <v>498.2</v>
      </c>
      <c r="E16" s="13">
        <f t="shared" si="1"/>
        <v>2.187409443356545</v>
      </c>
      <c r="F16" s="13">
        <v>84.4</v>
      </c>
      <c r="G16" s="8">
        <f t="shared" si="2"/>
        <v>28.83892571584774</v>
      </c>
      <c r="H16" s="8">
        <v>0</v>
      </c>
      <c r="I16" s="8">
        <f t="shared" si="3"/>
        <v>0</v>
      </c>
      <c r="J16" s="8">
        <v>22.8</v>
      </c>
      <c r="K16" s="8">
        <f t="shared" si="4"/>
        <v>0.36403872222408507</v>
      </c>
      <c r="L16" s="13">
        <v>41.3</v>
      </c>
      <c r="M16" s="8">
        <f t="shared" si="5"/>
        <v>1.8492896130820446</v>
      </c>
      <c r="N16" s="8">
        <v>8.5</v>
      </c>
      <c r="O16" s="13">
        <f t="shared" si="6"/>
        <v>0.58032361575749292</v>
      </c>
    </row>
    <row r="17" spans="1:15" x14ac:dyDescent="0.25">
      <c r="A17" s="2" t="s">
        <v>72</v>
      </c>
      <c r="B17" s="8">
        <v>1382.43</v>
      </c>
      <c r="C17" s="8">
        <f t="shared" si="0"/>
        <v>2.6456430893643015</v>
      </c>
      <c r="D17" s="8">
        <v>893.51</v>
      </c>
      <c r="E17" s="13">
        <f t="shared" si="1"/>
        <v>3.9230674663458585</v>
      </c>
      <c r="F17" s="13">
        <v>164.87</v>
      </c>
      <c r="G17" s="8">
        <f t="shared" si="2"/>
        <v>56.334996241372238</v>
      </c>
      <c r="H17" s="8">
        <v>20.2</v>
      </c>
      <c r="I17" s="8">
        <f t="shared" si="3"/>
        <v>0.21828304178499333</v>
      </c>
      <c r="J17" s="8">
        <v>29.92</v>
      </c>
      <c r="K17" s="8">
        <f t="shared" si="4"/>
        <v>0.47772098986599226</v>
      </c>
      <c r="L17" s="13">
        <v>36.96</v>
      </c>
      <c r="M17" s="8">
        <f t="shared" si="5"/>
        <v>1.6549574842496946</v>
      </c>
      <c r="N17" s="8">
        <v>18.87</v>
      </c>
      <c r="O17" s="13">
        <f t="shared" si="6"/>
        <v>1.2883184269816346</v>
      </c>
    </row>
    <row r="18" spans="1:15" x14ac:dyDescent="0.25">
      <c r="A18" s="2" t="s">
        <v>73</v>
      </c>
      <c r="B18" s="8">
        <v>25.48</v>
      </c>
      <c r="C18" s="8">
        <f t="shared" si="0"/>
        <v>4.8762675807818415E-2</v>
      </c>
      <c r="D18" s="8">
        <v>11.93</v>
      </c>
      <c r="E18" s="13">
        <f t="shared" si="1"/>
        <v>5.2380157886879934E-2</v>
      </c>
      <c r="F18" s="13">
        <v>6</v>
      </c>
      <c r="G18" s="8">
        <f t="shared" si="2"/>
        <v>2.0501605959133462</v>
      </c>
      <c r="H18" s="8">
        <v>0.12</v>
      </c>
      <c r="I18" s="8">
        <f t="shared" si="3"/>
        <v>1.2967309412969901E-3</v>
      </c>
      <c r="J18" s="8">
        <v>16.87</v>
      </c>
      <c r="K18" s="8">
        <f t="shared" si="4"/>
        <v>0.26935672122457516</v>
      </c>
      <c r="L18" s="13">
        <v>1.1100000000000001</v>
      </c>
      <c r="M18" s="8">
        <f t="shared" si="5"/>
        <v>4.9702456913343102E-2</v>
      </c>
      <c r="N18" s="8">
        <v>0.62</v>
      </c>
      <c r="O18" s="13">
        <f t="shared" si="6"/>
        <v>4.2329487267017137E-2</v>
      </c>
    </row>
    <row r="19" spans="1:15" x14ac:dyDescent="0.25">
      <c r="A19" s="2" t="s">
        <v>74</v>
      </c>
      <c r="B19" s="8">
        <v>2337.65</v>
      </c>
      <c r="C19" s="8">
        <f t="shared" si="0"/>
        <v>4.4737075785771863</v>
      </c>
      <c r="D19" s="8">
        <v>936.62</v>
      </c>
      <c r="E19" s="13">
        <f t="shared" si="1"/>
        <v>4.1123473160108537</v>
      </c>
      <c r="F19" s="13">
        <v>261.38</v>
      </c>
      <c r="G19" s="8">
        <f t="shared" si="2"/>
        <v>89.311829426638411</v>
      </c>
      <c r="H19" s="8">
        <v>981.01</v>
      </c>
      <c r="I19" s="8">
        <f t="shared" si="3"/>
        <v>10.600883506014668</v>
      </c>
      <c r="J19" s="8">
        <v>62.04</v>
      </c>
      <c r="K19" s="8">
        <f t="shared" si="4"/>
        <v>0.99056852310448384</v>
      </c>
      <c r="L19" s="13">
        <v>26.38</v>
      </c>
      <c r="M19" s="8">
        <f t="shared" si="5"/>
        <v>1.1812169489855773</v>
      </c>
      <c r="N19" s="8">
        <v>10.27</v>
      </c>
      <c r="O19" s="13">
        <f t="shared" si="6"/>
        <v>0.70116747456817086</v>
      </c>
    </row>
    <row r="20" spans="1:15" x14ac:dyDescent="0.25">
      <c r="A20" s="2" t="s">
        <v>75</v>
      </c>
      <c r="B20" s="8">
        <v>0</v>
      </c>
      <c r="C20" s="8">
        <f t="shared" si="0"/>
        <v>0</v>
      </c>
      <c r="D20" s="8">
        <v>0</v>
      </c>
      <c r="E20" s="13">
        <f t="shared" si="1"/>
        <v>0</v>
      </c>
      <c r="F20" s="13">
        <v>0</v>
      </c>
      <c r="G20" s="8">
        <f t="shared" si="2"/>
        <v>0</v>
      </c>
      <c r="H20" s="8">
        <v>0</v>
      </c>
      <c r="I20" s="8">
        <f t="shared" si="3"/>
        <v>0</v>
      </c>
      <c r="J20" s="8">
        <v>0</v>
      </c>
      <c r="K20" s="8">
        <f t="shared" si="4"/>
        <v>0</v>
      </c>
      <c r="L20" s="13">
        <v>0</v>
      </c>
      <c r="M20" s="8">
        <f t="shared" si="5"/>
        <v>0</v>
      </c>
      <c r="N20" s="8">
        <v>0.56999999999999995</v>
      </c>
      <c r="O20" s="13">
        <f t="shared" si="6"/>
        <v>3.8915818939031878E-2</v>
      </c>
    </row>
    <row r="21" spans="1:15" x14ac:dyDescent="0.25">
      <c r="A21" s="2" t="s">
        <v>76</v>
      </c>
      <c r="B21" s="8">
        <v>172.27</v>
      </c>
      <c r="C21" s="8">
        <f t="shared" si="0"/>
        <v>0.32968391528308</v>
      </c>
      <c r="D21" s="8">
        <v>108.91</v>
      </c>
      <c r="E21" s="13">
        <f t="shared" si="1"/>
        <v>0.47818298369321821</v>
      </c>
      <c r="F21" s="13">
        <v>38.380000000000003</v>
      </c>
      <c r="G21" s="8">
        <f t="shared" si="2"/>
        <v>13.114193945192373</v>
      </c>
      <c r="H21" s="8">
        <v>19.420000000000002</v>
      </c>
      <c r="I21" s="8">
        <f t="shared" si="3"/>
        <v>0.20985429066656294</v>
      </c>
      <c r="J21" s="8">
        <v>194.65</v>
      </c>
      <c r="K21" s="8">
        <f t="shared" si="4"/>
        <v>3.1079007579350066</v>
      </c>
      <c r="L21" s="13">
        <v>1.78</v>
      </c>
      <c r="M21" s="8">
        <f t="shared" si="5"/>
        <v>7.9703039014189833E-2</v>
      </c>
      <c r="N21" s="8">
        <v>164.5</v>
      </c>
      <c r="O21" s="13">
        <f t="shared" si="6"/>
        <v>11.230968799071482</v>
      </c>
    </row>
    <row r="22" spans="1:15" x14ac:dyDescent="0.25">
      <c r="A22" s="2" t="s">
        <v>77</v>
      </c>
      <c r="B22" s="8">
        <v>764.87</v>
      </c>
      <c r="C22" s="8">
        <f t="shared" si="0"/>
        <v>1.4637797427443511</v>
      </c>
      <c r="D22" s="8">
        <v>279.02</v>
      </c>
      <c r="E22" s="13">
        <f t="shared" si="1"/>
        <v>1.2250722257835069</v>
      </c>
      <c r="F22" s="13">
        <v>134.80000000000001</v>
      </c>
      <c r="G22" s="8">
        <f t="shared" si="2"/>
        <v>46.060274721519853</v>
      </c>
      <c r="H22" s="8">
        <v>212.6</v>
      </c>
      <c r="I22" s="8">
        <f t="shared" si="3"/>
        <v>2.2973749843311677</v>
      </c>
      <c r="J22" s="8">
        <v>86.86</v>
      </c>
      <c r="K22" s="8">
        <f t="shared" si="4"/>
        <v>1.386859798788773</v>
      </c>
      <c r="L22" s="13">
        <v>45.24</v>
      </c>
      <c r="M22" s="8">
        <f t="shared" si="5"/>
        <v>2.025710946630308</v>
      </c>
      <c r="N22" s="8">
        <v>24.26</v>
      </c>
      <c r="O22" s="13">
        <f t="shared" si="6"/>
        <v>1.6563118727384449</v>
      </c>
    </row>
    <row r="23" spans="1:15" x14ac:dyDescent="0.25">
      <c r="A23" s="2" t="s">
        <v>78</v>
      </c>
      <c r="B23" s="8">
        <v>7466.68</v>
      </c>
      <c r="C23" s="8">
        <f t="shared" si="0"/>
        <v>14.289454324989073</v>
      </c>
      <c r="D23" s="8">
        <v>2391</v>
      </c>
      <c r="E23" s="13">
        <f t="shared" si="1"/>
        <v>10.497984703062023</v>
      </c>
      <c r="F23" s="13">
        <v>676.3</v>
      </c>
      <c r="G23" s="8">
        <f t="shared" si="2"/>
        <v>231.08726850269937</v>
      </c>
      <c r="H23" s="8">
        <v>946.03</v>
      </c>
      <c r="I23" s="8">
        <f t="shared" si="3"/>
        <v>10.222886436626597</v>
      </c>
      <c r="J23" s="8">
        <v>674.31</v>
      </c>
      <c r="K23" s="8">
        <f t="shared" si="4"/>
        <v>10.766445209777313</v>
      </c>
      <c r="L23" s="13">
        <v>963.2</v>
      </c>
      <c r="M23" s="8">
        <f t="shared" si="5"/>
        <v>43.129195044082948</v>
      </c>
      <c r="N23" s="8">
        <v>226.07</v>
      </c>
      <c r="O23" s="13">
        <f t="shared" si="6"/>
        <v>15.434559978152521</v>
      </c>
    </row>
    <row r="24" spans="1:15" x14ac:dyDescent="0.25">
      <c r="A24" s="2" t="s">
        <v>79</v>
      </c>
      <c r="B24" s="8">
        <v>215.83</v>
      </c>
      <c r="C24" s="8">
        <f t="shared" si="0"/>
        <v>0.41304742227635199</v>
      </c>
      <c r="D24" s="8">
        <v>30.14</v>
      </c>
      <c r="E24" s="13">
        <f t="shared" si="1"/>
        <v>0.13233344163542005</v>
      </c>
      <c r="F24" s="13">
        <v>19.02</v>
      </c>
      <c r="G24" s="8">
        <f t="shared" si="2"/>
        <v>6.4990090890453072</v>
      </c>
      <c r="H24" s="8">
        <v>72.989999999999995</v>
      </c>
      <c r="I24" s="8">
        <f t="shared" si="3"/>
        <v>0.78873659504389415</v>
      </c>
      <c r="J24" s="8">
        <v>71.27</v>
      </c>
      <c r="K24" s="8">
        <f t="shared" si="4"/>
        <v>1.1379403391627427</v>
      </c>
      <c r="L24" s="13">
        <v>14.35</v>
      </c>
      <c r="M24" s="8">
        <f t="shared" si="5"/>
        <v>0.64254978081664271</v>
      </c>
      <c r="N24" s="8">
        <v>17.53</v>
      </c>
      <c r="O24" s="13">
        <f t="shared" si="6"/>
        <v>1.1968321157916297</v>
      </c>
    </row>
    <row r="25" spans="1:15" x14ac:dyDescent="0.25">
      <c r="A25" s="2" t="s">
        <v>80</v>
      </c>
      <c r="B25" s="8">
        <v>5341.51</v>
      </c>
      <c r="C25" s="8">
        <f t="shared" si="0"/>
        <v>10.222383063352437</v>
      </c>
      <c r="D25" s="8">
        <v>2155.25</v>
      </c>
      <c r="E25" s="13">
        <f t="shared" si="1"/>
        <v>9.4628948269654636</v>
      </c>
      <c r="F25" s="13">
        <v>441.98</v>
      </c>
      <c r="G25" s="8">
        <f t="shared" si="2"/>
        <v>151.02166336363015</v>
      </c>
      <c r="H25" s="8">
        <v>2540.5500000000002</v>
      </c>
      <c r="I25" s="8">
        <f t="shared" si="3"/>
        <v>27.453414940933907</v>
      </c>
      <c r="J25" s="8">
        <v>47.24</v>
      </c>
      <c r="K25" s="8">
        <f t="shared" si="4"/>
        <v>0.75426268587130596</v>
      </c>
      <c r="L25" s="13">
        <v>11.25</v>
      </c>
      <c r="M25" s="8">
        <f t="shared" si="5"/>
        <v>0.50374111736496385</v>
      </c>
      <c r="N25" s="8">
        <v>101.03</v>
      </c>
      <c r="O25" s="13">
        <f t="shared" si="6"/>
        <v>6.8976582235270021</v>
      </c>
    </row>
    <row r="26" spans="1:15" x14ac:dyDescent="0.25">
      <c r="A26" s="2" t="s">
        <v>81</v>
      </c>
      <c r="B26" s="8">
        <v>101.5</v>
      </c>
      <c r="C26" s="8">
        <f t="shared" si="0"/>
        <v>0.1942469228608151</v>
      </c>
      <c r="D26" s="8">
        <v>27.29</v>
      </c>
      <c r="E26" s="13">
        <f t="shared" si="1"/>
        <v>0.11982015999438</v>
      </c>
      <c r="F26" s="13">
        <v>22.21</v>
      </c>
      <c r="G26" s="8">
        <f t="shared" si="2"/>
        <v>7.589011139205903</v>
      </c>
      <c r="H26" s="8">
        <v>39.83</v>
      </c>
      <c r="I26" s="8">
        <f t="shared" si="3"/>
        <v>0.43040661159882593</v>
      </c>
      <c r="J26" s="8">
        <v>30.63</v>
      </c>
      <c r="K26" s="8">
        <f t="shared" si="4"/>
        <v>0.48905728340893523</v>
      </c>
      <c r="L26" s="13">
        <v>0.84</v>
      </c>
      <c r="M26" s="8">
        <f t="shared" si="5"/>
        <v>3.7612670096583964E-2</v>
      </c>
      <c r="N26" s="8">
        <v>2.97</v>
      </c>
      <c r="O26" s="13">
        <f t="shared" si="6"/>
        <v>0.20277189868232404</v>
      </c>
    </row>
    <row r="27" spans="1:15" x14ac:dyDescent="0.25">
      <c r="A27" s="2" t="s">
        <v>82</v>
      </c>
      <c r="B27" s="8">
        <v>747.32</v>
      </c>
      <c r="C27" s="8">
        <f t="shared" si="0"/>
        <v>1.4301932058359048</v>
      </c>
      <c r="D27" s="8">
        <v>387.08</v>
      </c>
      <c r="E27" s="13">
        <f t="shared" si="1"/>
        <v>1.6995231781100992</v>
      </c>
      <c r="F27" s="13">
        <v>130.86000000000001</v>
      </c>
      <c r="G27" s="8">
        <f t="shared" si="2"/>
        <v>44.714002596870088</v>
      </c>
      <c r="H27" s="8">
        <v>191.48</v>
      </c>
      <c r="I27" s="8">
        <f t="shared" si="3"/>
        <v>2.0691503386628973</v>
      </c>
      <c r="J27" s="8">
        <v>67.58</v>
      </c>
      <c r="K27" s="8">
        <f t="shared" si="4"/>
        <v>1.0790235459606869</v>
      </c>
      <c r="L27" s="13">
        <v>12.46</v>
      </c>
      <c r="M27" s="8">
        <f t="shared" si="5"/>
        <v>0.55792127309932882</v>
      </c>
      <c r="N27" s="8">
        <v>7</v>
      </c>
      <c r="O27" s="13">
        <f t="shared" si="6"/>
        <v>0.47791356591793538</v>
      </c>
    </row>
    <row r="28" spans="1:15" x14ac:dyDescent="0.25">
      <c r="A28" s="2" t="s">
        <v>83</v>
      </c>
      <c r="B28" s="8">
        <v>951.5</v>
      </c>
      <c r="C28" s="8">
        <f t="shared" si="0"/>
        <v>1.8209452916459659</v>
      </c>
      <c r="D28" s="8">
        <v>198.8</v>
      </c>
      <c r="E28" s="13">
        <f t="shared" si="1"/>
        <v>0.87285627727675885</v>
      </c>
      <c r="F28" s="13">
        <v>392.1</v>
      </c>
      <c r="G28" s="8">
        <f>IFERROR(F30/F$29*100,"")</f>
        <v>3764.9354199412278</v>
      </c>
      <c r="H28" s="8">
        <v>0</v>
      </c>
      <c r="I28" s="8">
        <f t="shared" si="3"/>
        <v>0</v>
      </c>
      <c r="J28" s="8">
        <v>0</v>
      </c>
      <c r="K28" s="8">
        <f t="shared" si="4"/>
        <v>0</v>
      </c>
      <c r="L28" s="13">
        <v>18.7</v>
      </c>
      <c r="M28" s="8">
        <f t="shared" si="5"/>
        <v>0.83732967953109527</v>
      </c>
      <c r="N28" s="8">
        <v>20.7</v>
      </c>
      <c r="O28" s="13">
        <f t="shared" si="6"/>
        <v>1.4132586877858946</v>
      </c>
    </row>
    <row r="29" spans="1:15" x14ac:dyDescent="0.25">
      <c r="A29" s="2" t="s">
        <v>84</v>
      </c>
      <c r="B29" s="8">
        <v>993.34</v>
      </c>
      <c r="C29" s="8">
        <f t="shared" si="0"/>
        <v>1.9010171266459315</v>
      </c>
      <c r="D29" s="8">
        <v>449.17</v>
      </c>
      <c r="E29" s="13">
        <f t="shared" si="1"/>
        <v>1.9721370928792843</v>
      </c>
      <c r="F29" s="13">
        <v>292.66000000000003</v>
      </c>
      <c r="G29" s="8">
        <f>IFERROR(F28/F$29*100,"")</f>
        <v>133.97799494293719</v>
      </c>
      <c r="H29" s="8">
        <v>1.85</v>
      </c>
      <c r="I29" s="8">
        <f t="shared" si="3"/>
        <v>1.9991268678328598E-2</v>
      </c>
      <c r="J29" s="8">
        <v>19.72</v>
      </c>
      <c r="K29" s="8">
        <f t="shared" si="4"/>
        <v>0.31486156150258582</v>
      </c>
      <c r="L29" s="13">
        <v>30.57</v>
      </c>
      <c r="M29" s="8">
        <f t="shared" si="5"/>
        <v>1.368832529586395</v>
      </c>
      <c r="N29" s="8">
        <v>24.07</v>
      </c>
      <c r="O29" s="13">
        <f t="shared" si="6"/>
        <v>1.6433399330921008</v>
      </c>
    </row>
    <row r="30" spans="1:15" x14ac:dyDescent="0.25">
      <c r="A30" s="5" t="s">
        <v>97</v>
      </c>
      <c r="B30" s="12">
        <v>52253.08</v>
      </c>
      <c r="C30" s="12">
        <f t="shared" si="0"/>
        <v>100</v>
      </c>
      <c r="D30" s="12">
        <v>22775.8</v>
      </c>
      <c r="E30" s="12">
        <f t="shared" si="1"/>
        <v>100</v>
      </c>
      <c r="F30" s="12">
        <v>11018.46</v>
      </c>
      <c r="G30" s="12">
        <f>IFERROR(F29/F$29*100,"")</f>
        <v>100</v>
      </c>
      <c r="H30" s="12">
        <v>9254.0400000000009</v>
      </c>
      <c r="I30" s="12">
        <f t="shared" si="3"/>
        <v>100</v>
      </c>
      <c r="J30" s="12">
        <v>6263.07</v>
      </c>
      <c r="K30" s="12">
        <f t="shared" si="4"/>
        <v>100</v>
      </c>
      <c r="L30" s="12">
        <v>2233.29</v>
      </c>
      <c r="M30" s="12">
        <f t="shared" si="5"/>
        <v>100</v>
      </c>
      <c r="N30" s="12">
        <v>1464.7</v>
      </c>
      <c r="O30" s="12">
        <f t="shared" si="6"/>
        <v>100</v>
      </c>
    </row>
    <row r="31" spans="1:15" x14ac:dyDescent="0.25">
      <c r="A31" s="10" t="s">
        <v>86</v>
      </c>
      <c r="B31" s="11">
        <v>2.8</v>
      </c>
      <c r="C31" s="11">
        <f t="shared" si="0"/>
        <v>5.3585358030569675E-3</v>
      </c>
      <c r="D31" s="11">
        <v>0</v>
      </c>
      <c r="E31" s="15">
        <f t="shared" si="1"/>
        <v>0</v>
      </c>
      <c r="F31" s="15">
        <v>2.6</v>
      </c>
      <c r="G31" s="11">
        <f t="shared" ref="G31:G42" si="7">IFERROR(F31/F$29*100,"")</f>
        <v>0.88840292489578354</v>
      </c>
      <c r="H31" s="11">
        <v>0</v>
      </c>
      <c r="I31" s="11">
        <f t="shared" si="3"/>
        <v>0</v>
      </c>
      <c r="J31" s="11">
        <v>0</v>
      </c>
      <c r="K31" s="11">
        <f t="shared" si="4"/>
        <v>0</v>
      </c>
      <c r="L31" s="15">
        <v>0</v>
      </c>
      <c r="M31" s="11">
        <f t="shared" si="5"/>
        <v>0</v>
      </c>
      <c r="N31" s="11">
        <v>0.4</v>
      </c>
      <c r="O31" s="15">
        <f t="shared" si="6"/>
        <v>2.7309346623882024E-2</v>
      </c>
    </row>
    <row r="32" spans="1:15" x14ac:dyDescent="0.25">
      <c r="A32" s="10" t="s">
        <v>96</v>
      </c>
      <c r="B32" s="11" t="s">
        <v>55</v>
      </c>
      <c r="C32" s="11" t="str">
        <f t="shared" si="0"/>
        <v/>
      </c>
      <c r="D32" s="11" t="s">
        <v>55</v>
      </c>
      <c r="E32" s="15" t="str">
        <f t="shared" si="1"/>
        <v/>
      </c>
      <c r="F32" s="15" t="s">
        <v>55</v>
      </c>
      <c r="G32" s="11" t="str">
        <f t="shared" si="7"/>
        <v/>
      </c>
      <c r="H32" s="11" t="s">
        <v>55</v>
      </c>
      <c r="I32" s="11" t="str">
        <f t="shared" si="3"/>
        <v/>
      </c>
      <c r="J32" s="11" t="s">
        <v>55</v>
      </c>
      <c r="K32" s="11" t="str">
        <f t="shared" si="4"/>
        <v/>
      </c>
      <c r="L32" s="15" t="s">
        <v>55</v>
      </c>
      <c r="M32" s="11" t="str">
        <f t="shared" si="5"/>
        <v/>
      </c>
      <c r="N32" s="11" t="s">
        <v>55</v>
      </c>
      <c r="O32" s="15" t="str">
        <f t="shared" si="6"/>
        <v/>
      </c>
    </row>
    <row r="33" spans="1:15" x14ac:dyDescent="0.25">
      <c r="A33" s="10" t="s">
        <v>87</v>
      </c>
      <c r="B33" s="11">
        <v>280.22000000000003</v>
      </c>
      <c r="C33" s="11">
        <f t="shared" si="0"/>
        <v>0.53627460811879413</v>
      </c>
      <c r="D33" s="11" t="s">
        <v>55</v>
      </c>
      <c r="E33" s="15" t="str">
        <f t="shared" si="1"/>
        <v/>
      </c>
      <c r="F33" s="15">
        <v>139.22</v>
      </c>
      <c r="G33" s="11">
        <f t="shared" si="7"/>
        <v>47.570559693842682</v>
      </c>
      <c r="H33" s="11">
        <v>0</v>
      </c>
      <c r="I33" s="11">
        <f t="shared" si="3"/>
        <v>0</v>
      </c>
      <c r="J33" s="11">
        <v>0</v>
      </c>
      <c r="K33" s="11">
        <f t="shared" si="4"/>
        <v>0</v>
      </c>
      <c r="L33" s="15">
        <v>6.53</v>
      </c>
      <c r="M33" s="11">
        <f t="shared" si="5"/>
        <v>0.29239373301273008</v>
      </c>
      <c r="N33" s="11">
        <v>11.51</v>
      </c>
      <c r="O33" s="15">
        <f t="shared" si="6"/>
        <v>0.78582644910220512</v>
      </c>
    </row>
    <row r="34" spans="1:15" x14ac:dyDescent="0.25">
      <c r="A34" s="10" t="s">
        <v>88</v>
      </c>
      <c r="B34" s="11">
        <v>144.54</v>
      </c>
      <c r="C34" s="11">
        <f t="shared" si="0"/>
        <v>0.27661527320494789</v>
      </c>
      <c r="D34" s="11">
        <v>84.99</v>
      </c>
      <c r="E34" s="15">
        <f t="shared" si="1"/>
        <v>0.37315923041122595</v>
      </c>
      <c r="F34" s="15">
        <v>27.81</v>
      </c>
      <c r="G34" s="11">
        <f t="shared" si="7"/>
        <v>9.5024943620583606</v>
      </c>
      <c r="H34" s="11">
        <v>19.97</v>
      </c>
      <c r="I34" s="11">
        <f t="shared" si="3"/>
        <v>0.2157976408141741</v>
      </c>
      <c r="J34" s="11">
        <v>46.85</v>
      </c>
      <c r="K34" s="11">
        <f t="shared" si="4"/>
        <v>0.74803570772799921</v>
      </c>
      <c r="L34" s="15">
        <v>1.84</v>
      </c>
      <c r="M34" s="11">
        <f t="shared" si="5"/>
        <v>8.2389658306802963E-2</v>
      </c>
      <c r="N34" s="11">
        <v>10.96</v>
      </c>
      <c r="O34" s="15">
        <f t="shared" si="6"/>
        <v>0.74827609749436752</v>
      </c>
    </row>
    <row r="35" spans="1:15" x14ac:dyDescent="0.25">
      <c r="A35" s="10" t="s">
        <v>85</v>
      </c>
      <c r="B35" s="11">
        <v>3093.38</v>
      </c>
      <c r="C35" s="11">
        <f t="shared" si="0"/>
        <v>5.9199955294501301</v>
      </c>
      <c r="D35" s="11">
        <v>1415.13</v>
      </c>
      <c r="E35" s="15">
        <f t="shared" si="1"/>
        <v>6.2133053504157933</v>
      </c>
      <c r="F35" s="15">
        <v>1414.3</v>
      </c>
      <c r="G35" s="11">
        <f t="shared" si="7"/>
        <v>483.25702180004095</v>
      </c>
      <c r="H35" s="11">
        <v>9.02</v>
      </c>
      <c r="I35" s="11">
        <f t="shared" si="3"/>
        <v>9.7470942420823756E-2</v>
      </c>
      <c r="J35" s="11">
        <v>223</v>
      </c>
      <c r="K35" s="11">
        <f t="shared" si="4"/>
        <v>3.5605541691215334</v>
      </c>
      <c r="L35" s="15">
        <v>30.26</v>
      </c>
      <c r="M35" s="11">
        <f t="shared" si="5"/>
        <v>1.3549516632412271</v>
      </c>
      <c r="N35" s="11">
        <v>142.19999999999999</v>
      </c>
      <c r="O35" s="15">
        <f t="shared" si="6"/>
        <v>9.7084727247900577</v>
      </c>
    </row>
    <row r="36" spans="1:15" x14ac:dyDescent="0.25">
      <c r="A36" s="10" t="s">
        <v>95</v>
      </c>
      <c r="B36" s="11">
        <v>321.32</v>
      </c>
      <c r="C36" s="11">
        <f t="shared" si="0"/>
        <v>0.61493025865652318</v>
      </c>
      <c r="D36" s="11">
        <v>69.91</v>
      </c>
      <c r="E36" s="15">
        <f t="shared" si="1"/>
        <v>0.30694860334214386</v>
      </c>
      <c r="F36" s="15">
        <v>21.63</v>
      </c>
      <c r="G36" s="11">
        <f t="shared" si="7"/>
        <v>7.3908289482676137</v>
      </c>
      <c r="H36" s="11">
        <v>200.54</v>
      </c>
      <c r="I36" s="11">
        <f t="shared" si="3"/>
        <v>2.1670535247308198</v>
      </c>
      <c r="J36" s="11">
        <v>35.03</v>
      </c>
      <c r="K36" s="11">
        <f t="shared" si="4"/>
        <v>0.55931037015393414</v>
      </c>
      <c r="L36" s="15">
        <v>3.47</v>
      </c>
      <c r="M36" s="11">
        <f t="shared" si="5"/>
        <v>0.15537614908945996</v>
      </c>
      <c r="N36" s="11">
        <v>39.049999999999997</v>
      </c>
      <c r="O36" s="15">
        <f t="shared" si="6"/>
        <v>2.6660749641564823</v>
      </c>
    </row>
    <row r="37" spans="1:15" x14ac:dyDescent="0.25">
      <c r="A37" s="10" t="s">
        <v>94</v>
      </c>
      <c r="B37" s="11">
        <v>2.2999999999999998</v>
      </c>
      <c r="C37" s="11">
        <f t="shared" si="0"/>
        <v>4.4016544096539371E-3</v>
      </c>
      <c r="D37" s="11">
        <v>0.74</v>
      </c>
      <c r="E37" s="15">
        <f t="shared" si="1"/>
        <v>3.2490626015332065E-3</v>
      </c>
      <c r="F37" s="15">
        <v>0.33</v>
      </c>
      <c r="G37" s="11">
        <f t="shared" si="7"/>
        <v>0.11275883277523406</v>
      </c>
      <c r="H37" s="11">
        <v>0.61</v>
      </c>
      <c r="I37" s="11">
        <f t="shared" si="3"/>
        <v>6.5917156182596992E-3</v>
      </c>
      <c r="J37" s="11">
        <v>0</v>
      </c>
      <c r="K37" s="11">
        <f t="shared" si="4"/>
        <v>0</v>
      </c>
      <c r="L37" s="15">
        <v>0.15</v>
      </c>
      <c r="M37" s="11">
        <f t="shared" si="5"/>
        <v>6.7165482315328503E-3</v>
      </c>
      <c r="N37" s="11">
        <v>1.71</v>
      </c>
      <c r="O37" s="15">
        <f t="shared" si="6"/>
        <v>0.11674745681709564</v>
      </c>
    </row>
    <row r="38" spans="1:15" x14ac:dyDescent="0.25">
      <c r="A38" s="10" t="s">
        <v>93</v>
      </c>
      <c r="B38" s="11">
        <v>159.44999999999999</v>
      </c>
      <c r="C38" s="11">
        <f t="shared" si="0"/>
        <v>0.30514947635622625</v>
      </c>
      <c r="D38" s="11">
        <v>69.77</v>
      </c>
      <c r="E38" s="15">
        <f t="shared" si="1"/>
        <v>0.30633391582293484</v>
      </c>
      <c r="F38" s="15">
        <v>45</v>
      </c>
      <c r="G38" s="11">
        <f t="shared" si="7"/>
        <v>15.376204469350096</v>
      </c>
      <c r="H38" s="11">
        <v>32.56</v>
      </c>
      <c r="I38" s="11">
        <f t="shared" si="3"/>
        <v>0.3518463287385834</v>
      </c>
      <c r="J38" s="11">
        <v>8.2200000000000006</v>
      </c>
      <c r="K38" s="11">
        <f t="shared" si="4"/>
        <v>0.13124553932815697</v>
      </c>
      <c r="L38" s="15">
        <v>3.94</v>
      </c>
      <c r="M38" s="11">
        <f t="shared" si="5"/>
        <v>0.17642133354826289</v>
      </c>
      <c r="N38" s="11">
        <v>12.91</v>
      </c>
      <c r="O38" s="15">
        <f t="shared" si="6"/>
        <v>0.88140916228579225</v>
      </c>
    </row>
    <row r="39" spans="1:15" x14ac:dyDescent="0.25">
      <c r="A39" s="10" t="s">
        <v>89</v>
      </c>
      <c r="B39" s="11">
        <v>131.26</v>
      </c>
      <c r="C39" s="11">
        <f t="shared" si="0"/>
        <v>0.2512005033961634</v>
      </c>
      <c r="D39" s="11">
        <v>53.9</v>
      </c>
      <c r="E39" s="15">
        <f t="shared" si="1"/>
        <v>0.23665469489545921</v>
      </c>
      <c r="F39" s="15">
        <v>3.77</v>
      </c>
      <c r="G39" s="11">
        <f t="shared" si="7"/>
        <v>1.288184241098886</v>
      </c>
      <c r="H39" s="11">
        <v>56.73</v>
      </c>
      <c r="I39" s="11">
        <f t="shared" si="3"/>
        <v>0.61302955249815205</v>
      </c>
      <c r="J39" s="11">
        <v>19.2</v>
      </c>
      <c r="K39" s="11">
        <f t="shared" si="4"/>
        <v>0.30655892397817686</v>
      </c>
      <c r="L39" s="15">
        <v>1.32</v>
      </c>
      <c r="M39" s="11">
        <f t="shared" si="5"/>
        <v>5.9105624437489096E-2</v>
      </c>
      <c r="N39" s="11">
        <v>9.6999999999999993</v>
      </c>
      <c r="O39" s="15">
        <f t="shared" si="6"/>
        <v>0.66225165562913901</v>
      </c>
    </row>
    <row r="40" spans="1:15" x14ac:dyDescent="0.25">
      <c r="A40" s="10" t="s">
        <v>90</v>
      </c>
      <c r="B40" s="11">
        <v>1740.46</v>
      </c>
      <c r="C40" s="11">
        <f t="shared" si="0"/>
        <v>3.3308275799244753</v>
      </c>
      <c r="D40" s="11">
        <v>581.13</v>
      </c>
      <c r="E40" s="15">
        <f t="shared" si="1"/>
        <v>2.5515239859851246</v>
      </c>
      <c r="F40" s="15">
        <v>106.32</v>
      </c>
      <c r="G40" s="11">
        <f t="shared" si="7"/>
        <v>36.328845759584496</v>
      </c>
      <c r="H40" s="11">
        <v>996.53</v>
      </c>
      <c r="I40" s="11">
        <f t="shared" si="3"/>
        <v>10.768594041089081</v>
      </c>
      <c r="J40" s="11">
        <v>35.659999999999997</v>
      </c>
      <c r="K40" s="11">
        <f t="shared" si="4"/>
        <v>0.56936933484696794</v>
      </c>
      <c r="L40" s="15">
        <v>4.7300000000000004</v>
      </c>
      <c r="M40" s="11">
        <f t="shared" si="5"/>
        <v>0.21179515423433593</v>
      </c>
      <c r="N40" s="11">
        <v>29.68</v>
      </c>
      <c r="O40" s="15">
        <f t="shared" si="6"/>
        <v>2.0263535194920461</v>
      </c>
    </row>
    <row r="41" spans="1:15" x14ac:dyDescent="0.25">
      <c r="A41" s="10" t="s">
        <v>91</v>
      </c>
      <c r="B41" s="11">
        <v>11144</v>
      </c>
      <c r="C41" s="11">
        <f t="shared" si="0"/>
        <v>21.326972496166732</v>
      </c>
      <c r="D41" s="11">
        <v>6922</v>
      </c>
      <c r="E41" s="15">
        <f t="shared" si="1"/>
        <v>30.391907199747102</v>
      </c>
      <c r="F41" s="15">
        <v>3100</v>
      </c>
      <c r="G41" s="11">
        <f t="shared" si="7"/>
        <v>1059.2496412218957</v>
      </c>
      <c r="H41" s="11">
        <v>691</v>
      </c>
      <c r="I41" s="11">
        <f t="shared" si="3"/>
        <v>7.4670090036351677</v>
      </c>
      <c r="J41" s="11">
        <v>526</v>
      </c>
      <c r="K41" s="11">
        <f t="shared" si="4"/>
        <v>8.3984371881521369</v>
      </c>
      <c r="L41" s="15">
        <v>105</v>
      </c>
      <c r="M41" s="11">
        <f t="shared" si="5"/>
        <v>4.7015837620729961</v>
      </c>
      <c r="N41" s="11">
        <v>147</v>
      </c>
      <c r="O41" s="15">
        <f t="shared" si="6"/>
        <v>10.036184884276643</v>
      </c>
    </row>
    <row r="42" spans="1:15" x14ac:dyDescent="0.25">
      <c r="A42" s="10" t="s">
        <v>92</v>
      </c>
      <c r="B42" s="11">
        <v>124.71</v>
      </c>
      <c r="C42" s="11">
        <f t="shared" si="0"/>
        <v>0.23866535714258372</v>
      </c>
      <c r="D42" s="11" t="s">
        <v>55</v>
      </c>
      <c r="E42" s="15" t="str">
        <f t="shared" si="1"/>
        <v/>
      </c>
      <c r="F42" s="15">
        <v>1.98</v>
      </c>
      <c r="G42" s="11">
        <f t="shared" si="7"/>
        <v>0.67655299665140423</v>
      </c>
      <c r="H42" s="11">
        <v>39.68</v>
      </c>
      <c r="I42" s="11">
        <f t="shared" si="3"/>
        <v>0.42878569792220478</v>
      </c>
      <c r="J42" s="11">
        <v>7.24</v>
      </c>
      <c r="K42" s="11">
        <f t="shared" si="4"/>
        <v>0.11559826091677085</v>
      </c>
      <c r="L42" s="15">
        <v>0.42</v>
      </c>
      <c r="M42" s="11">
        <f t="shared" si="5"/>
        <v>1.8806335048291982E-2</v>
      </c>
      <c r="N42" s="11">
        <v>3.77</v>
      </c>
      <c r="O42" s="15">
        <f t="shared" si="6"/>
        <v>0.25739059193008806</v>
      </c>
    </row>
    <row r="43" spans="1:15" x14ac:dyDescent="0.25">
      <c r="A43" s="4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29" sqref="A29"/>
    </sheetView>
  </sheetViews>
  <sheetFormatPr baseColWidth="10" defaultRowHeight="15" x14ac:dyDescent="0.25"/>
  <cols>
    <col min="1" max="1" width="41.28515625" bestFit="1" customWidth="1"/>
    <col min="2" max="2" width="13.5703125" bestFit="1" customWidth="1"/>
    <col min="3" max="3" width="11.7109375" bestFit="1" customWidth="1"/>
    <col min="4" max="4" width="13.5703125" bestFit="1" customWidth="1"/>
    <col min="5" max="5" width="11.7109375" bestFit="1" customWidth="1"/>
    <col min="6" max="6" width="12.5703125" bestFit="1" customWidth="1"/>
    <col min="7" max="7" width="11.7109375" bestFit="1" customWidth="1"/>
    <col min="8" max="8" width="12.5703125" bestFit="1" customWidth="1"/>
    <col min="9" max="9" width="11.7109375" bestFit="1" customWidth="1"/>
    <col min="10" max="10" width="13.5703125" bestFit="1" customWidth="1"/>
    <col min="11" max="14" width="11.7109375" bestFit="1" customWidth="1"/>
  </cols>
  <sheetData>
    <row r="1" spans="1:17" ht="15.75" x14ac:dyDescent="0.25">
      <c r="A1" s="1" t="s">
        <v>98</v>
      </c>
      <c r="B1" s="4" t="s">
        <v>0</v>
      </c>
      <c r="C1" s="4" t="s">
        <v>1</v>
      </c>
      <c r="D1" s="4" t="s">
        <v>2</v>
      </c>
      <c r="E1" s="1" t="s">
        <v>1</v>
      </c>
      <c r="F1" s="1" t="s">
        <v>3</v>
      </c>
      <c r="G1" s="4" t="s">
        <v>1</v>
      </c>
      <c r="H1" s="4" t="s">
        <v>4</v>
      </c>
      <c r="I1" s="4" t="s">
        <v>1</v>
      </c>
      <c r="J1" s="4" t="s">
        <v>5</v>
      </c>
      <c r="K1" s="4" t="s">
        <v>1</v>
      </c>
      <c r="L1" s="1" t="s">
        <v>6</v>
      </c>
      <c r="M1" s="4" t="s">
        <v>1</v>
      </c>
      <c r="N1" s="4" t="s">
        <v>7</v>
      </c>
      <c r="O1" s="1" t="s">
        <v>1</v>
      </c>
    </row>
    <row r="2" spans="1:17" x14ac:dyDescent="0.25">
      <c r="A2" s="5" t="s">
        <v>57</v>
      </c>
      <c r="B2" s="6">
        <v>148.614</v>
      </c>
      <c r="C2" s="7">
        <f t="shared" ref="C2:C29" si="0">IFERROR(B2/B$30*100,"")</f>
        <v>5.2022786914610195E-2</v>
      </c>
      <c r="D2" s="7">
        <v>36.069000000000003</v>
      </c>
      <c r="E2" s="12">
        <f t="shared" ref="E2:E29" si="1">IFERROR(D2/D$30*100,"")</f>
        <v>2.8531517918044799E-2</v>
      </c>
      <c r="F2" s="6">
        <v>1.2</v>
      </c>
      <c r="G2" s="6">
        <f t="shared" ref="G2:G29" si="2">IFERROR(F2/F$30*100,"")</f>
        <v>2.1949664298175947E-3</v>
      </c>
      <c r="H2" s="6">
        <v>92.567999999999998</v>
      </c>
      <c r="I2" s="7">
        <f t="shared" ref="I2:I29" si="3">IFERROR(H2/H$30*100,"")</f>
        <v>0.1375344883686723</v>
      </c>
      <c r="J2" s="6">
        <v>1978.181</v>
      </c>
      <c r="K2" s="7">
        <f t="shared" ref="K2:K29" si="4">IFERROR(J2/J$30*100,"")</f>
        <v>0.77468527276334409</v>
      </c>
      <c r="L2" s="12">
        <v>14.63</v>
      </c>
      <c r="M2" s="6">
        <f t="shared" ref="M2:M29" si="5">IFERROR(L2/L$30*100,"")</f>
        <v>0.1541267083781509</v>
      </c>
      <c r="N2" s="7">
        <v>283.66699999999997</v>
      </c>
      <c r="O2" s="12"/>
    </row>
    <row r="3" spans="1:17" x14ac:dyDescent="0.25">
      <c r="A3" s="2" t="s">
        <v>58</v>
      </c>
      <c r="B3" s="8">
        <v>2565.6999999999998</v>
      </c>
      <c r="C3" s="8">
        <f t="shared" si="0"/>
        <v>0.89813116117468983</v>
      </c>
      <c r="D3" s="8">
        <v>1741.48</v>
      </c>
      <c r="E3" s="13">
        <f t="shared" si="1"/>
        <v>1.3775560127510234</v>
      </c>
      <c r="F3" s="8">
        <v>329.47</v>
      </c>
      <c r="G3" s="8">
        <f t="shared" si="2"/>
        <v>0.60264632469333579</v>
      </c>
      <c r="H3" s="8">
        <v>421.01</v>
      </c>
      <c r="I3" s="8">
        <f t="shared" si="3"/>
        <v>0.62552280429624407</v>
      </c>
      <c r="J3" s="8">
        <v>7965.47</v>
      </c>
      <c r="K3" s="8">
        <f t="shared" si="4"/>
        <v>3.1193972137222201</v>
      </c>
      <c r="L3" s="13">
        <v>2.5</v>
      </c>
      <c r="M3" s="8">
        <f t="shared" si="5"/>
        <v>2.6337441623060644E-2</v>
      </c>
      <c r="N3" s="8"/>
      <c r="O3" s="13"/>
    </row>
    <row r="4" spans="1:17" x14ac:dyDescent="0.25">
      <c r="A4" s="2" t="s">
        <v>59</v>
      </c>
      <c r="B4" s="8">
        <v>8599.06</v>
      </c>
      <c r="C4" s="8">
        <f t="shared" si="0"/>
        <v>3.0101273503569512</v>
      </c>
      <c r="D4" s="8">
        <v>4847.9399999999996</v>
      </c>
      <c r="E4" s="13">
        <f t="shared" si="1"/>
        <v>3.8348467375199231</v>
      </c>
      <c r="F4" s="8">
        <v>566.32000000000005</v>
      </c>
      <c r="G4" s="8">
        <f t="shared" si="2"/>
        <v>1.0358778237785835</v>
      </c>
      <c r="H4" s="8">
        <v>3014.09</v>
      </c>
      <c r="I4" s="8">
        <f t="shared" si="3"/>
        <v>4.4782357407217557</v>
      </c>
      <c r="J4" s="8">
        <v>641.78</v>
      </c>
      <c r="K4" s="8">
        <f t="shared" si="4"/>
        <v>0.25133064889110701</v>
      </c>
      <c r="L4" s="13">
        <v>10.01</v>
      </c>
      <c r="M4" s="8">
        <f t="shared" si="5"/>
        <v>0.1054551162587348</v>
      </c>
      <c r="N4" s="8"/>
      <c r="O4" s="13"/>
      <c r="P4" s="14"/>
    </row>
    <row r="5" spans="1:17" x14ac:dyDescent="0.25">
      <c r="A5" s="2" t="s">
        <v>60</v>
      </c>
      <c r="B5" s="8">
        <v>8126.66</v>
      </c>
      <c r="C5" s="8">
        <f t="shared" si="0"/>
        <v>2.8447622801854875</v>
      </c>
      <c r="D5" s="8">
        <v>4902.41</v>
      </c>
      <c r="E5" s="13">
        <f t="shared" si="1"/>
        <v>3.8779339254374117</v>
      </c>
      <c r="F5" s="8">
        <v>1816.18</v>
      </c>
      <c r="G5" s="8">
        <f t="shared" si="2"/>
        <v>3.3220451087550993</v>
      </c>
      <c r="H5" s="8">
        <v>825.5</v>
      </c>
      <c r="I5" s="8">
        <f t="shared" si="3"/>
        <v>1.226500736197595</v>
      </c>
      <c r="J5" s="8">
        <v>8832.1200000000008</v>
      </c>
      <c r="K5" s="8">
        <f t="shared" si="4"/>
        <v>3.4587903186202813</v>
      </c>
      <c r="L5" s="13">
        <v>173.62</v>
      </c>
      <c r="M5" s="8">
        <f t="shared" si="5"/>
        <v>1.8290826458383154</v>
      </c>
      <c r="N5" s="8"/>
      <c r="O5" s="13"/>
      <c r="P5" s="14"/>
    </row>
    <row r="6" spans="1:17" x14ac:dyDescent="0.25">
      <c r="A6" s="2" t="s">
        <v>61</v>
      </c>
      <c r="B6" s="8">
        <v>9467.6200000000008</v>
      </c>
      <c r="C6" s="8">
        <f t="shared" si="0"/>
        <v>3.314169444658658</v>
      </c>
      <c r="D6" s="8">
        <v>4070.41</v>
      </c>
      <c r="E6" s="13">
        <f t="shared" si="1"/>
        <v>3.2198002675091835</v>
      </c>
      <c r="F6" s="8">
        <v>4156.5</v>
      </c>
      <c r="G6" s="8">
        <f t="shared" si="2"/>
        <v>7.6028149712806927</v>
      </c>
      <c r="H6" s="8">
        <v>38.74</v>
      </c>
      <c r="I6" s="8">
        <f t="shared" si="3"/>
        <v>5.7558617226280841E-2</v>
      </c>
      <c r="J6" s="8">
        <v>9711.43</v>
      </c>
      <c r="K6" s="8">
        <f t="shared" si="4"/>
        <v>3.8031412689092261</v>
      </c>
      <c r="L6" s="13">
        <v>699.37</v>
      </c>
      <c r="M6" s="8">
        <f t="shared" si="5"/>
        <v>7.3678466191679686</v>
      </c>
      <c r="N6" s="8"/>
      <c r="O6" s="13"/>
      <c r="P6" s="14"/>
    </row>
    <row r="7" spans="1:17" x14ac:dyDescent="0.25">
      <c r="A7" s="2" t="s">
        <v>62</v>
      </c>
      <c r="B7" s="8">
        <v>43301.2</v>
      </c>
      <c r="C7" s="8">
        <f t="shared" si="0"/>
        <v>15.157717985835243</v>
      </c>
      <c r="D7" s="8">
        <v>22172.1</v>
      </c>
      <c r="E7" s="13">
        <f t="shared" si="1"/>
        <v>17.538708265565472</v>
      </c>
      <c r="F7" s="8">
        <v>10769.2</v>
      </c>
      <c r="G7" s="8">
        <f t="shared" si="2"/>
        <v>19.698360396659702</v>
      </c>
      <c r="H7" s="8">
        <v>4020</v>
      </c>
      <c r="I7" s="8">
        <f t="shared" si="3"/>
        <v>5.9727837183698753</v>
      </c>
      <c r="J7" s="8">
        <v>97486.7</v>
      </c>
      <c r="K7" s="8">
        <f t="shared" si="4"/>
        <v>38.177250100116368</v>
      </c>
      <c r="L7" s="13">
        <v>3513.4</v>
      </c>
      <c r="M7" s="8">
        <f t="shared" si="5"/>
        <v>37.013586959384504</v>
      </c>
      <c r="N7" s="8"/>
      <c r="O7" s="13"/>
      <c r="Q7" s="14"/>
    </row>
    <row r="8" spans="1:17" x14ac:dyDescent="0.25">
      <c r="A8" s="2" t="s">
        <v>63</v>
      </c>
      <c r="B8" s="8">
        <v>1632.79</v>
      </c>
      <c r="C8" s="8">
        <f t="shared" si="0"/>
        <v>0.57156315183163353</v>
      </c>
      <c r="D8" s="8">
        <v>840.52</v>
      </c>
      <c r="E8" s="13">
        <f t="shared" si="1"/>
        <v>0.66487319971374348</v>
      </c>
      <c r="F8" s="8">
        <v>561.12</v>
      </c>
      <c r="G8" s="8">
        <f t="shared" si="2"/>
        <v>1.0263663025827072</v>
      </c>
      <c r="H8" s="8">
        <v>0</v>
      </c>
      <c r="I8" s="8">
        <f t="shared" si="3"/>
        <v>0</v>
      </c>
      <c r="J8" s="8">
        <v>408.3</v>
      </c>
      <c r="K8" s="8">
        <f t="shared" si="4"/>
        <v>0.15989638808039983</v>
      </c>
      <c r="L8" s="13">
        <v>78.739999999999995</v>
      </c>
      <c r="M8" s="8">
        <f t="shared" si="5"/>
        <v>0.82952406135991785</v>
      </c>
      <c r="N8" s="8"/>
      <c r="O8" s="13"/>
      <c r="P8" s="14"/>
      <c r="Q8" s="14"/>
    </row>
    <row r="9" spans="1:17" x14ac:dyDescent="0.25">
      <c r="A9" s="2" t="s">
        <v>64</v>
      </c>
      <c r="B9" s="8">
        <v>1892.63</v>
      </c>
      <c r="C9" s="8">
        <f t="shared" si="0"/>
        <v>0.66252094148733431</v>
      </c>
      <c r="D9" s="8">
        <v>364.92</v>
      </c>
      <c r="E9" s="13">
        <f t="shared" si="1"/>
        <v>0.28866121929227062</v>
      </c>
      <c r="F9" s="8">
        <v>1347.46</v>
      </c>
      <c r="G9" s="8">
        <f t="shared" si="2"/>
        <v>2.4646912212683469</v>
      </c>
      <c r="H9" s="8">
        <v>0</v>
      </c>
      <c r="I9" s="8">
        <f t="shared" si="3"/>
        <v>0</v>
      </c>
      <c r="J9" s="8">
        <v>684.05</v>
      </c>
      <c r="K9" s="8">
        <f t="shared" si="4"/>
        <v>0.26788421324123801</v>
      </c>
      <c r="L9" s="13">
        <v>0</v>
      </c>
      <c r="M9" s="8">
        <f t="shared" si="5"/>
        <v>0</v>
      </c>
      <c r="N9" s="8"/>
      <c r="O9" s="13"/>
      <c r="Q9" s="14"/>
    </row>
    <row r="10" spans="1:17" x14ac:dyDescent="0.25">
      <c r="A10" s="2" t="s">
        <v>65</v>
      </c>
      <c r="B10" s="8">
        <v>3108.73</v>
      </c>
      <c r="C10" s="8">
        <f t="shared" si="0"/>
        <v>1.0882204796658199</v>
      </c>
      <c r="D10" s="8">
        <v>1095.1500000000001</v>
      </c>
      <c r="E10" s="13">
        <f t="shared" si="1"/>
        <v>0.86629215802896575</v>
      </c>
      <c r="F10" s="8">
        <v>398.68</v>
      </c>
      <c r="G10" s="8">
        <f t="shared" si="2"/>
        <v>0.72924101353306559</v>
      </c>
      <c r="H10" s="8">
        <v>1178.05</v>
      </c>
      <c r="I10" s="8">
        <f t="shared" si="3"/>
        <v>1.7503079252302565</v>
      </c>
      <c r="J10" s="8">
        <v>3403.82</v>
      </c>
      <c r="K10" s="8">
        <f t="shared" si="4"/>
        <v>1.3329868324169154</v>
      </c>
      <c r="L10" s="13">
        <v>17.579999999999998</v>
      </c>
      <c r="M10" s="8">
        <f t="shared" si="5"/>
        <v>0.18520488949336242</v>
      </c>
      <c r="N10" s="8"/>
      <c r="O10" s="13"/>
      <c r="P10" s="14"/>
    </row>
    <row r="11" spans="1:17" x14ac:dyDescent="0.25">
      <c r="A11" s="5" t="s">
        <v>66</v>
      </c>
      <c r="B11" s="12">
        <v>27329.48</v>
      </c>
      <c r="C11" s="12">
        <f t="shared" si="0"/>
        <v>9.5667683699187229</v>
      </c>
      <c r="D11" s="12">
        <v>8143.51</v>
      </c>
      <c r="E11" s="12">
        <f t="shared" si="1"/>
        <v>6.4417283950421966</v>
      </c>
      <c r="F11" s="12">
        <v>11465.35</v>
      </c>
      <c r="G11" s="12">
        <f t="shared" si="2"/>
        <v>20.97171529675763</v>
      </c>
      <c r="H11" s="12">
        <v>4214.1000000000004</v>
      </c>
      <c r="I11" s="12">
        <f t="shared" si="3"/>
        <v>6.2611711113389283</v>
      </c>
      <c r="J11" s="12">
        <v>4250.83</v>
      </c>
      <c r="K11" s="12">
        <f t="shared" si="4"/>
        <v>1.6646886195047905</v>
      </c>
      <c r="L11" s="12">
        <v>524.55999999999995</v>
      </c>
      <c r="M11" s="12">
        <f t="shared" si="5"/>
        <v>5.5262273511170754</v>
      </c>
      <c r="N11" s="12"/>
      <c r="O11" s="12"/>
      <c r="P11" s="14"/>
      <c r="Q11" s="14"/>
    </row>
    <row r="12" spans="1:17" x14ac:dyDescent="0.25">
      <c r="A12" s="2" t="s">
        <v>67</v>
      </c>
      <c r="B12" s="8">
        <v>57086.04</v>
      </c>
      <c r="C12" s="8">
        <f t="shared" si="0"/>
        <v>19.983143544477063</v>
      </c>
      <c r="D12" s="8">
        <v>30181.14</v>
      </c>
      <c r="E12" s="13">
        <f t="shared" si="1"/>
        <v>23.874067390197084</v>
      </c>
      <c r="F12" s="8">
        <v>10277.23</v>
      </c>
      <c r="G12" s="8">
        <f t="shared" si="2"/>
        <v>18.798479034595232</v>
      </c>
      <c r="H12" s="8">
        <v>13726.41</v>
      </c>
      <c r="I12" s="8">
        <f t="shared" si="3"/>
        <v>20.394248298425236</v>
      </c>
      <c r="J12" s="8">
        <v>44887.48</v>
      </c>
      <c r="K12" s="8">
        <f t="shared" si="4"/>
        <v>17.578608675070257</v>
      </c>
      <c r="L12" s="13">
        <v>132.41999999999999</v>
      </c>
      <c r="M12" s="8">
        <f t="shared" si="5"/>
        <v>1.3950416078902759</v>
      </c>
      <c r="N12" s="8"/>
      <c r="O12" s="13"/>
    </row>
    <row r="13" spans="1:17" x14ac:dyDescent="0.25">
      <c r="A13" s="2" t="s">
        <v>68</v>
      </c>
      <c r="B13" s="8">
        <v>3774.57</v>
      </c>
      <c r="C13" s="8">
        <f t="shared" si="0"/>
        <v>1.3212998156585531</v>
      </c>
      <c r="D13" s="8">
        <v>867.53</v>
      </c>
      <c r="E13" s="13">
        <f t="shared" si="1"/>
        <v>0.68623881281547594</v>
      </c>
      <c r="F13" s="8">
        <v>325.52</v>
      </c>
      <c r="G13" s="8">
        <f t="shared" si="2"/>
        <v>0.59542122686185284</v>
      </c>
      <c r="H13" s="8">
        <v>2430.6</v>
      </c>
      <c r="I13" s="8">
        <f t="shared" si="3"/>
        <v>3.6113054989725919</v>
      </c>
      <c r="J13" s="8">
        <v>1261.07</v>
      </c>
      <c r="K13" s="8">
        <f t="shared" si="4"/>
        <v>0.49385387733663921</v>
      </c>
      <c r="L13" s="13">
        <v>4.42</v>
      </c>
      <c r="M13" s="8">
        <f t="shared" si="5"/>
        <v>4.6564596789571214E-2</v>
      </c>
      <c r="N13" s="8"/>
      <c r="O13" s="13"/>
      <c r="P13" s="14"/>
      <c r="Q13" s="14"/>
    </row>
    <row r="14" spans="1:17" x14ac:dyDescent="0.25">
      <c r="A14" s="2" t="s">
        <v>69</v>
      </c>
      <c r="B14" s="8">
        <v>17022.900000000001</v>
      </c>
      <c r="C14" s="8">
        <f t="shared" si="0"/>
        <v>5.9589184018243095</v>
      </c>
      <c r="D14" s="8">
        <v>6716.18</v>
      </c>
      <c r="E14" s="13">
        <f t="shared" si="1"/>
        <v>5.3126732099812619</v>
      </c>
      <c r="F14" s="8">
        <v>1123.73</v>
      </c>
      <c r="G14" s="8">
        <f t="shared" si="2"/>
        <v>2.0554580218157712</v>
      </c>
      <c r="H14" s="8">
        <v>6793.13</v>
      </c>
      <c r="I14" s="8">
        <f t="shared" si="3"/>
        <v>10.093009020092028</v>
      </c>
      <c r="J14" s="8">
        <v>24648.5</v>
      </c>
      <c r="K14" s="8">
        <f t="shared" si="4"/>
        <v>9.6527213362716999</v>
      </c>
      <c r="L14" s="13">
        <v>11.82</v>
      </c>
      <c r="M14" s="8">
        <f t="shared" si="5"/>
        <v>0.12452342399383071</v>
      </c>
      <c r="N14" s="8"/>
      <c r="O14" s="13"/>
      <c r="Q14" s="14"/>
    </row>
    <row r="15" spans="1:17" x14ac:dyDescent="0.25">
      <c r="A15" s="2" t="s">
        <v>70</v>
      </c>
      <c r="B15" s="8">
        <v>60.96</v>
      </c>
      <c r="C15" s="8">
        <f t="shared" si="0"/>
        <v>2.1339235134742604E-2</v>
      </c>
      <c r="D15" s="8">
        <v>34.65</v>
      </c>
      <c r="E15" s="13">
        <f t="shared" si="1"/>
        <v>2.7409051979823455E-2</v>
      </c>
      <c r="F15" s="8">
        <v>26.71</v>
      </c>
      <c r="G15" s="8">
        <f t="shared" si="2"/>
        <v>4.8856294450356628E-2</v>
      </c>
      <c r="H15" s="8">
        <v>0</v>
      </c>
      <c r="I15" s="8">
        <f t="shared" si="3"/>
        <v>0</v>
      </c>
      <c r="J15" s="8">
        <v>6.89</v>
      </c>
      <c r="K15" s="8">
        <f t="shared" si="4"/>
        <v>2.6982270729217603E-3</v>
      </c>
      <c r="L15" s="13">
        <v>0</v>
      </c>
      <c r="M15" s="8">
        <f t="shared" si="5"/>
        <v>0</v>
      </c>
      <c r="N15" s="8"/>
      <c r="O15" s="13"/>
    </row>
    <row r="16" spans="1:17" x14ac:dyDescent="0.25">
      <c r="A16" s="2" t="s">
        <v>71</v>
      </c>
      <c r="B16" s="8">
        <v>3497.1</v>
      </c>
      <c r="C16" s="8">
        <f t="shared" si="0"/>
        <v>1.224170590382355</v>
      </c>
      <c r="D16" s="8">
        <v>2659.6</v>
      </c>
      <c r="E16" s="13">
        <f t="shared" si="1"/>
        <v>2.1038128324830723</v>
      </c>
      <c r="F16" s="8">
        <v>308.8</v>
      </c>
      <c r="G16" s="8">
        <f t="shared" si="2"/>
        <v>0.5648380279397277</v>
      </c>
      <c r="H16" s="8">
        <v>0</v>
      </c>
      <c r="I16" s="8">
        <f t="shared" si="3"/>
        <v>0</v>
      </c>
      <c r="J16" s="8">
        <v>777.7</v>
      </c>
      <c r="K16" s="8">
        <f t="shared" si="4"/>
        <v>0.30455895422514562</v>
      </c>
      <c r="L16" s="13">
        <v>178.4</v>
      </c>
      <c r="M16" s="8">
        <f t="shared" si="5"/>
        <v>1.8794398342216074</v>
      </c>
      <c r="N16" s="8"/>
      <c r="O16" s="13"/>
      <c r="Q16" s="14"/>
    </row>
    <row r="17" spans="1:17" x14ac:dyDescent="0.25">
      <c r="A17" s="2" t="s">
        <v>72</v>
      </c>
      <c r="B17" s="8">
        <v>6544.69</v>
      </c>
      <c r="C17" s="8">
        <f t="shared" si="0"/>
        <v>2.290988825360869</v>
      </c>
      <c r="D17" s="8">
        <v>4818.75</v>
      </c>
      <c r="E17" s="13">
        <f t="shared" si="1"/>
        <v>3.8117566876702536</v>
      </c>
      <c r="F17" s="8">
        <v>705.91</v>
      </c>
      <c r="G17" s="8">
        <f t="shared" si="2"/>
        <v>1.2912072937271151</v>
      </c>
      <c r="H17" s="8">
        <v>141.69</v>
      </c>
      <c r="I17" s="8">
        <f t="shared" si="3"/>
        <v>0.21051833956612628</v>
      </c>
      <c r="J17" s="8">
        <v>851</v>
      </c>
      <c r="K17" s="8">
        <f t="shared" si="4"/>
        <v>0.33326433077741918</v>
      </c>
      <c r="L17" s="13">
        <v>110.06</v>
      </c>
      <c r="M17" s="8">
        <f t="shared" si="5"/>
        <v>1.1594795300136218</v>
      </c>
      <c r="N17" s="8"/>
      <c r="O17" s="13"/>
    </row>
    <row r="18" spans="1:17" x14ac:dyDescent="0.25">
      <c r="A18" s="2" t="s">
        <v>73</v>
      </c>
      <c r="B18" s="8">
        <v>146.16999999999999</v>
      </c>
      <c r="C18" s="8">
        <f t="shared" si="0"/>
        <v>5.1167257212029624E-2</v>
      </c>
      <c r="D18" s="8">
        <v>72.400000000000006</v>
      </c>
      <c r="E18" s="13">
        <f t="shared" si="1"/>
        <v>5.72702846562545E-2</v>
      </c>
      <c r="F18" s="8">
        <v>33.020000000000003</v>
      </c>
      <c r="G18" s="8">
        <f t="shared" si="2"/>
        <v>6.0398159593814144E-2</v>
      </c>
      <c r="H18" s="8">
        <v>0.66</v>
      </c>
      <c r="I18" s="8">
        <f t="shared" si="3"/>
        <v>9.8060628212042747E-4</v>
      </c>
      <c r="J18" s="8">
        <v>662.2</v>
      </c>
      <c r="K18" s="8">
        <f t="shared" si="4"/>
        <v>0.25932742636992595</v>
      </c>
      <c r="L18" s="13">
        <v>5.03</v>
      </c>
      <c r="M18" s="8">
        <f t="shared" si="5"/>
        <v>5.2990932545598016E-2</v>
      </c>
      <c r="N18" s="8"/>
      <c r="O18" s="13"/>
      <c r="P18" s="14"/>
    </row>
    <row r="19" spans="1:17" x14ac:dyDescent="0.25">
      <c r="A19" s="2" t="s">
        <v>74</v>
      </c>
      <c r="B19" s="8">
        <v>15561.08</v>
      </c>
      <c r="C19" s="8">
        <f t="shared" si="0"/>
        <v>5.4472038233356379</v>
      </c>
      <c r="D19" s="8">
        <v>5121.4799999999996</v>
      </c>
      <c r="E19" s="13">
        <f t="shared" si="1"/>
        <v>4.0512239980844509</v>
      </c>
      <c r="F19" s="8">
        <v>1483.95</v>
      </c>
      <c r="G19" s="8">
        <f t="shared" si="2"/>
        <v>2.714350361273183</v>
      </c>
      <c r="H19" s="8">
        <v>8365.43</v>
      </c>
      <c r="I19" s="8">
        <f t="shared" si="3"/>
        <v>12.429080622179828</v>
      </c>
      <c r="J19" s="8">
        <v>2390.7199999999998</v>
      </c>
      <c r="K19" s="8">
        <f t="shared" si="4"/>
        <v>0.93624171665827438</v>
      </c>
      <c r="L19" s="13">
        <v>84.48</v>
      </c>
      <c r="M19" s="8">
        <f t="shared" si="5"/>
        <v>0.88999482732646518</v>
      </c>
      <c r="N19" s="8"/>
      <c r="O19" s="13"/>
    </row>
    <row r="20" spans="1:17" x14ac:dyDescent="0.25">
      <c r="A20" s="2" t="s">
        <v>75</v>
      </c>
      <c r="B20" s="8">
        <v>0</v>
      </c>
      <c r="C20" s="8">
        <f t="shared" si="0"/>
        <v>0</v>
      </c>
      <c r="D20" s="8">
        <v>0</v>
      </c>
      <c r="E20" s="13">
        <f t="shared" si="1"/>
        <v>0</v>
      </c>
      <c r="F20" s="8">
        <v>0</v>
      </c>
      <c r="G20" s="8">
        <f t="shared" si="2"/>
        <v>0</v>
      </c>
      <c r="H20" s="8">
        <v>0</v>
      </c>
      <c r="I20" s="8">
        <f t="shared" si="3"/>
        <v>0</v>
      </c>
      <c r="J20" s="8">
        <v>0</v>
      </c>
      <c r="K20" s="8">
        <f t="shared" si="4"/>
        <v>0</v>
      </c>
      <c r="L20" s="13">
        <v>0</v>
      </c>
      <c r="M20" s="8">
        <f t="shared" si="5"/>
        <v>0</v>
      </c>
      <c r="N20" s="8"/>
      <c r="O20" s="13"/>
    </row>
    <row r="21" spans="1:17" x14ac:dyDescent="0.25">
      <c r="A21" s="2" t="s">
        <v>76</v>
      </c>
      <c r="B21" s="8">
        <v>1364.38</v>
      </c>
      <c r="C21" s="8">
        <f t="shared" si="0"/>
        <v>0.47760540736778406</v>
      </c>
      <c r="D21" s="8">
        <v>931.83</v>
      </c>
      <c r="E21" s="13">
        <f t="shared" si="1"/>
        <v>0.73710178661930437</v>
      </c>
      <c r="F21" s="8">
        <v>246.19</v>
      </c>
      <c r="G21" s="8">
        <f t="shared" si="2"/>
        <v>0.45031565446399463</v>
      </c>
      <c r="H21" s="8">
        <v>165.79</v>
      </c>
      <c r="I21" s="8">
        <f t="shared" si="3"/>
        <v>0.24632532653446307</v>
      </c>
      <c r="J21" s="8">
        <v>8837.41</v>
      </c>
      <c r="K21" s="8">
        <f t="shared" si="4"/>
        <v>3.4608619617575465</v>
      </c>
      <c r="L21" s="13">
        <v>7.59</v>
      </c>
      <c r="M21" s="8">
        <f t="shared" si="5"/>
        <v>7.9960472767612104E-2</v>
      </c>
      <c r="N21" s="8"/>
      <c r="O21" s="13"/>
      <c r="Q21" s="14"/>
    </row>
    <row r="22" spans="1:17" x14ac:dyDescent="0.25">
      <c r="A22" s="2" t="s">
        <v>77</v>
      </c>
      <c r="B22" s="8">
        <v>5648.26</v>
      </c>
      <c r="C22" s="8">
        <f t="shared" si="0"/>
        <v>1.977190752003958</v>
      </c>
      <c r="D22" s="8">
        <v>1652.74</v>
      </c>
      <c r="E22" s="13">
        <f t="shared" si="1"/>
        <v>1.3073603627455532</v>
      </c>
      <c r="F22" s="8">
        <v>864.86</v>
      </c>
      <c r="G22" s="8">
        <f t="shared" si="2"/>
        <v>1.5819488887433706</v>
      </c>
      <c r="H22" s="8">
        <v>2411.9299999999998</v>
      </c>
      <c r="I22" s="8">
        <f t="shared" si="3"/>
        <v>3.583566227325337</v>
      </c>
      <c r="J22" s="8">
        <v>3910.15</v>
      </c>
      <c r="K22" s="8">
        <f t="shared" si="4"/>
        <v>1.5312732350050828</v>
      </c>
      <c r="L22" s="13">
        <v>231.2</v>
      </c>
      <c r="M22" s="8">
        <f t="shared" si="5"/>
        <v>2.435686601300648</v>
      </c>
      <c r="N22" s="8"/>
      <c r="O22" s="13"/>
      <c r="P22" s="14"/>
    </row>
    <row r="23" spans="1:17" x14ac:dyDescent="0.25">
      <c r="A23" s="2" t="s">
        <v>78</v>
      </c>
      <c r="B23" s="8">
        <v>35031.300000000003</v>
      </c>
      <c r="C23" s="8">
        <f t="shared" si="0"/>
        <v>12.262814103932229</v>
      </c>
      <c r="D23" s="8">
        <v>12515.06</v>
      </c>
      <c r="E23" s="13">
        <f t="shared" si="1"/>
        <v>9.899738241576026</v>
      </c>
      <c r="F23" s="8">
        <v>2948.35</v>
      </c>
      <c r="G23" s="8">
        <f t="shared" si="2"/>
        <v>5.3929410611272548</v>
      </c>
      <c r="H23" s="8">
        <v>6694.37</v>
      </c>
      <c r="I23" s="8">
        <f t="shared" si="3"/>
        <v>9.9462746618765525</v>
      </c>
      <c r="J23" s="8">
        <v>26534.87</v>
      </c>
      <c r="K23" s="8">
        <f t="shared" si="4"/>
        <v>10.391452047962181</v>
      </c>
      <c r="L23" s="13">
        <v>3350.72</v>
      </c>
      <c r="M23" s="8">
        <f t="shared" si="5"/>
        <v>35.299756958088693</v>
      </c>
      <c r="N23" s="8"/>
      <c r="O23" s="13"/>
    </row>
    <row r="24" spans="1:17" x14ac:dyDescent="0.25">
      <c r="A24" s="2" t="s">
        <v>79</v>
      </c>
      <c r="B24" s="8">
        <v>1055.08</v>
      </c>
      <c r="C24" s="8">
        <f t="shared" si="0"/>
        <v>0.36933399287999058</v>
      </c>
      <c r="D24" s="8">
        <v>83.5</v>
      </c>
      <c r="E24" s="13">
        <f t="shared" si="1"/>
        <v>6.6050673602171969E-2</v>
      </c>
      <c r="F24" s="8">
        <v>61.95</v>
      </c>
      <c r="G24" s="8">
        <f t="shared" si="2"/>
        <v>0.11331514193933331</v>
      </c>
      <c r="H24" s="8">
        <v>682.09</v>
      </c>
      <c r="I24" s="8">
        <f t="shared" si="3"/>
        <v>1.0134268772295791</v>
      </c>
      <c r="J24" s="8">
        <v>2233.42</v>
      </c>
      <c r="K24" s="8">
        <f t="shared" si="4"/>
        <v>0.87464068348402302</v>
      </c>
      <c r="L24" s="13">
        <v>17.75</v>
      </c>
      <c r="M24" s="8">
        <f t="shared" si="5"/>
        <v>0.18699583552373056</v>
      </c>
      <c r="N24" s="8"/>
      <c r="O24" s="13"/>
      <c r="P24" s="14"/>
    </row>
    <row r="25" spans="1:17" x14ac:dyDescent="0.25">
      <c r="A25" s="2" t="s">
        <v>80</v>
      </c>
      <c r="B25" s="8">
        <v>18153.71</v>
      </c>
      <c r="C25" s="8">
        <f t="shared" si="0"/>
        <v>6.3547619136799236</v>
      </c>
      <c r="D25" s="8">
        <v>6392.37</v>
      </c>
      <c r="E25" s="13">
        <f t="shared" si="1"/>
        <v>5.0565310708301325</v>
      </c>
      <c r="F25" s="8">
        <v>1141.01</v>
      </c>
      <c r="G25" s="8">
        <f t="shared" si="2"/>
        <v>2.0870655384051444</v>
      </c>
      <c r="H25" s="8">
        <v>10096.69</v>
      </c>
      <c r="I25" s="8">
        <f t="shared" si="3"/>
        <v>15.00132976154924</v>
      </c>
      <c r="J25" s="8">
        <v>1163.82</v>
      </c>
      <c r="K25" s="8">
        <f t="shared" si="4"/>
        <v>0.45576932249750401</v>
      </c>
      <c r="L25" s="13">
        <v>28.49</v>
      </c>
      <c r="M25" s="8">
        <f t="shared" si="5"/>
        <v>0.30014148473639907</v>
      </c>
      <c r="N25" s="8"/>
      <c r="O25" s="13"/>
      <c r="Q25" s="14"/>
    </row>
    <row r="26" spans="1:17" x14ac:dyDescent="0.25">
      <c r="A26" s="2" t="s">
        <v>81</v>
      </c>
      <c r="B26" s="8">
        <v>749.69</v>
      </c>
      <c r="C26" s="8">
        <f t="shared" si="0"/>
        <v>0.26243128589509818</v>
      </c>
      <c r="D26" s="8">
        <v>158.18</v>
      </c>
      <c r="E26" s="13">
        <f t="shared" si="1"/>
        <v>0.1251244976094798</v>
      </c>
      <c r="F26" s="8">
        <v>122.18</v>
      </c>
      <c r="G26" s="8">
        <f t="shared" si="2"/>
        <v>0.22348416532926144</v>
      </c>
      <c r="H26" s="8">
        <v>429.85</v>
      </c>
      <c r="I26" s="8">
        <f t="shared" si="3"/>
        <v>0.63865698540828142</v>
      </c>
      <c r="J26" s="8">
        <v>1524.29</v>
      </c>
      <c r="K26" s="8">
        <f t="shared" si="4"/>
        <v>0.59693476705136572</v>
      </c>
      <c r="L26" s="13">
        <v>3.46</v>
      </c>
      <c r="M26" s="8">
        <f t="shared" si="5"/>
        <v>3.6451019206315931E-2</v>
      </c>
      <c r="N26" s="8"/>
      <c r="O26" s="13"/>
    </row>
    <row r="27" spans="1:17" x14ac:dyDescent="0.25">
      <c r="A27" s="2" t="s">
        <v>82</v>
      </c>
      <c r="B27" s="8">
        <v>4580.88</v>
      </c>
      <c r="C27" s="8">
        <f t="shared" si="0"/>
        <v>1.6035511063654806</v>
      </c>
      <c r="D27" s="8">
        <v>2133.33</v>
      </c>
      <c r="E27" s="13">
        <f t="shared" si="1"/>
        <v>1.6875195630625333</v>
      </c>
      <c r="F27" s="8">
        <v>679.4</v>
      </c>
      <c r="G27" s="8">
        <f t="shared" si="2"/>
        <v>1.2427168270150615</v>
      </c>
      <c r="H27" s="8">
        <v>1642.67</v>
      </c>
      <c r="I27" s="8">
        <f t="shared" si="3"/>
        <v>2.4406250325011554</v>
      </c>
      <c r="J27" s="8">
        <v>1655.7</v>
      </c>
      <c r="K27" s="8">
        <f t="shared" si="4"/>
        <v>0.64839688891677194</v>
      </c>
      <c r="L27" s="13">
        <v>48.57</v>
      </c>
      <c r="M27" s="8">
        <f t="shared" si="5"/>
        <v>0.51168381585282208</v>
      </c>
      <c r="N27" s="8"/>
      <c r="O27" s="13"/>
      <c r="P27" s="14"/>
      <c r="Q27" s="14"/>
    </row>
    <row r="28" spans="1:17" x14ac:dyDescent="0.25">
      <c r="A28" s="2" t="s">
        <v>83</v>
      </c>
      <c r="B28" s="8">
        <v>3415.79</v>
      </c>
      <c r="C28" s="8">
        <f t="shared" si="0"/>
        <v>1.1957077752772711</v>
      </c>
      <c r="D28" s="8">
        <v>686.62</v>
      </c>
      <c r="E28" s="13">
        <f t="shared" si="1"/>
        <v>0.54313429351764453</v>
      </c>
      <c r="F28" s="8">
        <v>1397.97</v>
      </c>
      <c r="G28" s="8">
        <f t="shared" si="2"/>
        <v>2.5570810165767526</v>
      </c>
      <c r="H28" s="8">
        <v>0</v>
      </c>
      <c r="I28" s="8">
        <f t="shared" si="3"/>
        <v>0</v>
      </c>
      <c r="J28" s="8">
        <v>0</v>
      </c>
      <c r="K28" s="8">
        <f t="shared" si="4"/>
        <v>0</v>
      </c>
      <c r="L28" s="13">
        <v>68.42</v>
      </c>
      <c r="M28" s="8">
        <f t="shared" si="5"/>
        <v>0.72080310233992362</v>
      </c>
      <c r="N28" s="8"/>
      <c r="O28" s="13"/>
      <c r="P28" s="14"/>
    </row>
    <row r="29" spans="1:17" x14ac:dyDescent="0.25">
      <c r="A29" s="2" t="s">
        <v>84</v>
      </c>
      <c r="B29" s="8">
        <v>5954.5</v>
      </c>
      <c r="C29" s="8">
        <f t="shared" si="0"/>
        <v>2.0843910040981766</v>
      </c>
      <c r="D29" s="8">
        <v>3214.3</v>
      </c>
      <c r="E29" s="13">
        <f t="shared" si="1"/>
        <v>2.5425949719695975</v>
      </c>
      <c r="F29" s="8">
        <v>1513.5</v>
      </c>
      <c r="G29" s="8">
        <f t="shared" si="2"/>
        <v>2.7684014096074412</v>
      </c>
      <c r="H29" s="8">
        <v>12.5</v>
      </c>
      <c r="I29" s="8">
        <f t="shared" si="3"/>
        <v>1.8572088676523244E-2</v>
      </c>
      <c r="J29" s="8">
        <v>623.14</v>
      </c>
      <c r="K29" s="8">
        <f t="shared" si="4"/>
        <v>0.24403094604070619</v>
      </c>
      <c r="L29" s="13">
        <v>189.6</v>
      </c>
      <c r="M29" s="8">
        <f t="shared" si="5"/>
        <v>1.997431572692919</v>
      </c>
      <c r="N29" s="8"/>
      <c r="O29" s="13"/>
    </row>
    <row r="30" spans="1:17" x14ac:dyDescent="0.25">
      <c r="A30" s="5" t="s">
        <v>97</v>
      </c>
      <c r="B30" s="12">
        <v>285670.96999999997</v>
      </c>
      <c r="C30" s="12"/>
      <c r="D30" s="12">
        <v>126418.09</v>
      </c>
      <c r="E30" s="12"/>
      <c r="F30" s="6">
        <v>54670.54</v>
      </c>
      <c r="G30" s="12"/>
      <c r="H30" s="12">
        <v>67305.3</v>
      </c>
      <c r="I30" s="12"/>
      <c r="J30" s="12">
        <v>255352.86</v>
      </c>
      <c r="K30" s="12"/>
      <c r="L30" s="12">
        <v>9492.19</v>
      </c>
      <c r="M30" s="12"/>
      <c r="N30" s="12"/>
      <c r="O30" s="12"/>
      <c r="Q30" s="14"/>
    </row>
    <row r="31" spans="1:17" x14ac:dyDescent="0.25">
      <c r="A31" s="10" t="s">
        <v>86</v>
      </c>
      <c r="B31" s="11">
        <v>7.22</v>
      </c>
      <c r="C31" s="11"/>
      <c r="D31" s="11">
        <v>0</v>
      </c>
      <c r="E31" s="15"/>
      <c r="F31" s="15">
        <v>7.22</v>
      </c>
      <c r="G31" s="11"/>
      <c r="H31" s="11">
        <v>0</v>
      </c>
      <c r="I31" s="11"/>
      <c r="J31" s="11">
        <v>0</v>
      </c>
      <c r="K31" s="11"/>
      <c r="L31" s="15">
        <v>0</v>
      </c>
      <c r="M31" s="11"/>
      <c r="N31" s="11"/>
      <c r="O31" s="15"/>
      <c r="Q31" s="14"/>
    </row>
    <row r="32" spans="1:17" x14ac:dyDescent="0.25">
      <c r="A32" s="10" t="s">
        <v>96</v>
      </c>
      <c r="B32" s="11" t="s">
        <v>8</v>
      </c>
      <c r="C32" s="11"/>
      <c r="D32" s="11" t="s">
        <v>8</v>
      </c>
      <c r="E32" s="15"/>
      <c r="F32" s="15" t="s">
        <v>8</v>
      </c>
      <c r="G32" s="11"/>
      <c r="H32" s="11" t="s">
        <v>8</v>
      </c>
      <c r="I32" s="11"/>
      <c r="J32" s="11" t="s">
        <v>8</v>
      </c>
      <c r="K32" s="11"/>
      <c r="L32" s="15" t="s">
        <v>8</v>
      </c>
      <c r="M32" s="11"/>
      <c r="N32" s="11"/>
      <c r="O32" s="15"/>
    </row>
    <row r="33" spans="1:16" x14ac:dyDescent="0.25">
      <c r="A33" s="10" t="s">
        <v>87</v>
      </c>
      <c r="B33" s="11">
        <v>1311</v>
      </c>
      <c r="C33" s="11"/>
      <c r="D33" s="11" t="s">
        <v>8</v>
      </c>
      <c r="E33" s="15"/>
      <c r="F33" s="15">
        <v>637</v>
      </c>
      <c r="G33" s="11"/>
      <c r="H33" s="11">
        <v>0</v>
      </c>
      <c r="I33" s="11"/>
      <c r="J33" s="11">
        <v>0</v>
      </c>
      <c r="K33" s="11"/>
      <c r="L33" s="15">
        <v>11</v>
      </c>
      <c r="M33" s="11"/>
      <c r="N33" s="11"/>
      <c r="O33" s="15"/>
    </row>
    <row r="34" spans="1:16" x14ac:dyDescent="0.25">
      <c r="A34" s="10" t="s">
        <v>88</v>
      </c>
      <c r="B34" s="11">
        <v>1021.3</v>
      </c>
      <c r="C34" s="11"/>
      <c r="D34" s="11">
        <v>534.66</v>
      </c>
      <c r="E34" s="15"/>
      <c r="F34" s="15">
        <v>194.28</v>
      </c>
      <c r="G34" s="11"/>
      <c r="H34" s="11">
        <v>222.25</v>
      </c>
      <c r="I34" s="11"/>
      <c r="J34" s="11">
        <v>2738.29</v>
      </c>
      <c r="K34" s="11"/>
      <c r="L34" s="15">
        <v>10.66</v>
      </c>
      <c r="M34" s="11"/>
      <c r="N34" s="11"/>
      <c r="O34" s="15"/>
    </row>
    <row r="35" spans="1:16" x14ac:dyDescent="0.25">
      <c r="A35" s="10" t="s">
        <v>85</v>
      </c>
      <c r="B35" s="11">
        <v>19469.45</v>
      </c>
      <c r="C35" s="11"/>
      <c r="D35" s="11">
        <v>10015.17</v>
      </c>
      <c r="E35" s="15"/>
      <c r="F35" s="15">
        <v>8266.01</v>
      </c>
      <c r="G35" s="11"/>
      <c r="H35" s="11">
        <v>35.549999999999997</v>
      </c>
      <c r="I35" s="11"/>
      <c r="J35" s="11">
        <v>8920</v>
      </c>
      <c r="K35" s="11"/>
      <c r="L35" s="15">
        <v>101.74</v>
      </c>
      <c r="M35" s="11"/>
      <c r="N35" s="11"/>
      <c r="O35" s="15"/>
      <c r="P35" s="14"/>
    </row>
    <row r="36" spans="1:16" x14ac:dyDescent="0.25">
      <c r="A36" s="10" t="s">
        <v>95</v>
      </c>
      <c r="B36" s="11">
        <v>1966.78</v>
      </c>
      <c r="C36" s="11"/>
      <c r="D36" s="11">
        <v>325.55</v>
      </c>
      <c r="E36" s="15"/>
      <c r="F36" s="15">
        <v>89.77</v>
      </c>
      <c r="G36" s="11"/>
      <c r="H36" s="11">
        <v>1442.94</v>
      </c>
      <c r="I36" s="11"/>
      <c r="J36" s="11">
        <v>781.12</v>
      </c>
      <c r="K36" s="11"/>
      <c r="L36" s="15">
        <v>11.04</v>
      </c>
      <c r="M36" s="11"/>
      <c r="N36" s="11"/>
      <c r="O36" s="15"/>
    </row>
    <row r="37" spans="1:16" x14ac:dyDescent="0.25">
      <c r="A37" s="10" t="s">
        <v>94</v>
      </c>
      <c r="B37" s="11">
        <v>7.28</v>
      </c>
      <c r="C37" s="11"/>
      <c r="D37" s="11">
        <v>2.27</v>
      </c>
      <c r="E37" s="15"/>
      <c r="F37" s="15">
        <v>0.94</v>
      </c>
      <c r="G37" s="11"/>
      <c r="H37" s="11">
        <v>2.58</v>
      </c>
      <c r="I37" s="11"/>
      <c r="J37" s="11">
        <v>0</v>
      </c>
      <c r="K37" s="11"/>
      <c r="L37" s="15">
        <v>0.37</v>
      </c>
      <c r="M37" s="11"/>
      <c r="N37" s="11"/>
      <c r="O37" s="15"/>
    </row>
    <row r="38" spans="1:16" x14ac:dyDescent="0.25">
      <c r="A38" s="10" t="s">
        <v>93</v>
      </c>
      <c r="B38" s="11">
        <v>585.5</v>
      </c>
      <c r="C38" s="11"/>
      <c r="D38" s="11">
        <v>248.89</v>
      </c>
      <c r="E38" s="15"/>
      <c r="F38" s="15">
        <v>149.43</v>
      </c>
      <c r="G38" s="11"/>
      <c r="H38" s="11">
        <v>151.43</v>
      </c>
      <c r="I38" s="11"/>
      <c r="J38" s="11">
        <v>189.44</v>
      </c>
      <c r="K38" s="11"/>
      <c r="L38" s="15">
        <v>9.59</v>
      </c>
      <c r="M38" s="11"/>
      <c r="N38" s="11"/>
      <c r="O38" s="15"/>
    </row>
    <row r="39" spans="1:16" x14ac:dyDescent="0.25">
      <c r="A39" s="10" t="s">
        <v>89</v>
      </c>
      <c r="B39" s="11">
        <v>684</v>
      </c>
      <c r="C39" s="11"/>
      <c r="D39" s="11">
        <v>233.4</v>
      </c>
      <c r="E39" s="15"/>
      <c r="F39" s="15">
        <v>12.65</v>
      </c>
      <c r="G39" s="11"/>
      <c r="H39" s="11">
        <v>399.13</v>
      </c>
      <c r="I39" s="11"/>
      <c r="J39" s="11">
        <v>396.32</v>
      </c>
      <c r="K39" s="11"/>
      <c r="L39" s="15">
        <v>3.24</v>
      </c>
      <c r="M39" s="11"/>
      <c r="N39" s="11"/>
      <c r="O39" s="15"/>
    </row>
    <row r="40" spans="1:16" x14ac:dyDescent="0.25">
      <c r="A40" s="10" t="s">
        <v>90</v>
      </c>
      <c r="B40" s="11">
        <v>11447.57</v>
      </c>
      <c r="C40" s="11"/>
      <c r="D40" s="11">
        <v>2873.5</v>
      </c>
      <c r="E40" s="15"/>
      <c r="F40" s="15">
        <v>490.12</v>
      </c>
      <c r="G40" s="11"/>
      <c r="H40" s="11">
        <v>7872.61</v>
      </c>
      <c r="I40" s="11"/>
      <c r="J40" s="11">
        <v>746.93</v>
      </c>
      <c r="K40" s="11"/>
      <c r="L40" s="15">
        <v>15.24</v>
      </c>
      <c r="M40" s="11"/>
      <c r="N40" s="11"/>
      <c r="O40" s="15"/>
    </row>
    <row r="41" spans="1:16" x14ac:dyDescent="0.25">
      <c r="A41" s="10" t="s">
        <v>91</v>
      </c>
      <c r="B41" s="11">
        <v>38050.79</v>
      </c>
      <c r="C41" s="11"/>
      <c r="D41" s="11">
        <v>21338.47</v>
      </c>
      <c r="E41" s="15"/>
      <c r="F41" s="15">
        <v>8395.5</v>
      </c>
      <c r="G41" s="11"/>
      <c r="H41" s="11">
        <v>6311.05</v>
      </c>
      <c r="I41" s="11"/>
      <c r="J41" s="11">
        <v>27314</v>
      </c>
      <c r="K41" s="11"/>
      <c r="L41" s="15">
        <v>306.99</v>
      </c>
      <c r="M41" s="11"/>
      <c r="N41" s="11"/>
      <c r="O41" s="15"/>
      <c r="P41" s="14"/>
    </row>
    <row r="42" spans="1:16" x14ac:dyDescent="0.25">
      <c r="A42" s="10" t="s">
        <v>92</v>
      </c>
      <c r="B42" s="11">
        <v>529.11</v>
      </c>
      <c r="C42" s="11"/>
      <c r="D42" s="11" t="s">
        <v>8</v>
      </c>
      <c r="E42" s="15"/>
      <c r="F42" s="15">
        <v>5.76</v>
      </c>
      <c r="G42" s="11"/>
      <c r="H42" s="11">
        <v>175.18</v>
      </c>
      <c r="I42" s="11"/>
      <c r="J42" s="11">
        <v>123.5</v>
      </c>
      <c r="K42" s="11"/>
      <c r="L42" s="15">
        <v>1.1499999999999999</v>
      </c>
      <c r="M42" s="11"/>
      <c r="N42" s="11"/>
      <c r="O42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85" zoomScaleNormal="85" workbookViewId="0">
      <selection activeCell="A23" sqref="A23"/>
    </sheetView>
  </sheetViews>
  <sheetFormatPr baseColWidth="10" defaultColWidth="9.140625" defaultRowHeight="15" x14ac:dyDescent="0.25"/>
  <cols>
    <col min="1" max="1" width="38.7109375" customWidth="1"/>
    <col min="2" max="2" width="10.7109375" bestFit="1" customWidth="1"/>
    <col min="3" max="3" width="8.42578125" bestFit="1" customWidth="1"/>
    <col min="4" max="4" width="12.140625" bestFit="1" customWidth="1"/>
    <col min="5" max="5" width="8.42578125" bestFit="1" customWidth="1"/>
    <col min="6" max="6" width="10.7109375" bestFit="1" customWidth="1"/>
    <col min="7" max="7" width="12.140625" bestFit="1" customWidth="1"/>
    <col min="8" max="8" width="10.5703125" bestFit="1" customWidth="1"/>
    <col min="9" max="9" width="8.42578125" bestFit="1" customWidth="1"/>
    <col min="10" max="10" width="10.5703125" bestFit="1" customWidth="1"/>
    <col min="11" max="11" width="8.42578125" customWidth="1"/>
    <col min="12" max="12" width="12.5703125" bestFit="1" customWidth="1"/>
    <col min="13" max="13" width="8.42578125" bestFit="1" customWidth="1"/>
    <col min="14" max="14" width="12.85546875" bestFit="1" customWidth="1"/>
    <col min="15" max="15" width="7.140625" bestFit="1" customWidth="1"/>
  </cols>
  <sheetData>
    <row r="1" spans="1:15" ht="15.75" x14ac:dyDescent="0.25">
      <c r="A1" s="1" t="s">
        <v>98</v>
      </c>
      <c r="B1" s="4" t="s">
        <v>11</v>
      </c>
      <c r="C1" s="4" t="s">
        <v>12</v>
      </c>
      <c r="D1" s="1" t="s">
        <v>13</v>
      </c>
      <c r="E1" s="4" t="s">
        <v>12</v>
      </c>
      <c r="F1" s="4" t="s">
        <v>14</v>
      </c>
      <c r="G1" s="1" t="s">
        <v>12</v>
      </c>
      <c r="H1" s="4" t="s">
        <v>15</v>
      </c>
      <c r="I1" s="4" t="s">
        <v>12</v>
      </c>
      <c r="J1" s="4" t="s">
        <v>16</v>
      </c>
      <c r="K1" s="4" t="s">
        <v>12</v>
      </c>
      <c r="L1" s="1" t="s">
        <v>17</v>
      </c>
      <c r="M1" s="4" t="s">
        <v>12</v>
      </c>
      <c r="N1" s="4" t="s">
        <v>18</v>
      </c>
      <c r="O1" s="1" t="s">
        <v>12</v>
      </c>
    </row>
    <row r="2" spans="1:15" x14ac:dyDescent="0.25">
      <c r="A2" s="5" t="s">
        <v>57</v>
      </c>
      <c r="B2" s="6">
        <v>939.125</v>
      </c>
      <c r="C2" s="7">
        <f>B2/B$30*100</f>
        <v>1.2267885018582261</v>
      </c>
      <c r="D2" s="12">
        <v>272.12199836731003</v>
      </c>
      <c r="E2" s="6">
        <f>D2/D$30*100</f>
        <v>1.1615202023182856</v>
      </c>
      <c r="F2" s="7">
        <v>110.66989794921901</v>
      </c>
      <c r="G2" s="12">
        <f>F2/F$30*100</f>
        <v>0.70848594965640921</v>
      </c>
      <c r="H2" s="6">
        <v>556.33400001907296</v>
      </c>
      <c r="I2" s="7">
        <f>H2/H$30*100</f>
        <v>1.4834469649300037</v>
      </c>
      <c r="J2" s="7">
        <f>IFERROR(SUM(L2,N2),"")</f>
        <v>546.10199999999998</v>
      </c>
      <c r="K2" s="12">
        <f>J2/J$30*100</f>
        <v>1.7480734770753854</v>
      </c>
      <c r="L2" s="12">
        <v>206.12649999999999</v>
      </c>
      <c r="M2" s="6">
        <f>L2/L$30*100</f>
        <v>1.9231519215984834</v>
      </c>
      <c r="N2" s="7">
        <v>339.97550000000001</v>
      </c>
      <c r="O2" s="6">
        <f>N2/N$30*100</f>
        <v>1.6566343729625583</v>
      </c>
    </row>
    <row r="3" spans="1:15" x14ac:dyDescent="0.25">
      <c r="A3" s="2" t="s">
        <v>58</v>
      </c>
      <c r="B3" s="36">
        <f t="shared" ref="B3:B40" si="0">SUM(D3,F3,H3)</f>
        <v>2335.4499999999998</v>
      </c>
      <c r="C3" s="36">
        <f t="shared" ref="C3:E29" si="1">B3/B$30*100</f>
        <v>3.0508219956499874</v>
      </c>
      <c r="D3" s="38">
        <v>711.97</v>
      </c>
      <c r="E3" s="36">
        <f t="shared" si="1"/>
        <v>3.0389587883604681</v>
      </c>
      <c r="F3" s="36">
        <v>460.69</v>
      </c>
      <c r="G3" s="38">
        <f t="shared" ref="G3:G29" si="2">F3/F$30*100</f>
        <v>2.9492427317225562</v>
      </c>
      <c r="H3" s="36">
        <v>1162.79</v>
      </c>
      <c r="I3" s="36">
        <f t="shared" ref="I3:I29" si="3">H3/H$30*100</f>
        <v>3.1005426529599531</v>
      </c>
      <c r="J3" s="36">
        <f t="shared" ref="J3:J40" si="4">IFERROR(SUM(L3,N3),"")</f>
        <v>921.27</v>
      </c>
      <c r="K3" s="38">
        <f t="shared" ref="K3:K29" si="5">J3/J$30*100</f>
        <v>2.9489869149449008</v>
      </c>
      <c r="L3" s="38">
        <v>383.33</v>
      </c>
      <c r="M3" s="36">
        <f t="shared" ref="M3:M29" si="6">L3/L$30*100</f>
        <v>3.5764534211095933</v>
      </c>
      <c r="N3" s="36">
        <v>537.94000000000005</v>
      </c>
      <c r="O3" s="38">
        <f t="shared" ref="O3:O29" si="7">N3/N$30*100</f>
        <v>2.6212768113922289</v>
      </c>
    </row>
    <row r="4" spans="1:15" x14ac:dyDescent="0.25">
      <c r="A4" s="2" t="s">
        <v>59</v>
      </c>
      <c r="B4" s="36">
        <f t="shared" si="0"/>
        <v>588.9</v>
      </c>
      <c r="C4" s="36">
        <f t="shared" si="1"/>
        <v>0.76928603619785363</v>
      </c>
      <c r="D4" s="38">
        <v>111.6</v>
      </c>
      <c r="E4" s="36">
        <f t="shared" si="1"/>
        <v>0.47635125185194349</v>
      </c>
      <c r="F4" s="36">
        <v>71.38</v>
      </c>
      <c r="G4" s="38">
        <f t="shared" si="2"/>
        <v>0.45696009505384544</v>
      </c>
      <c r="H4" s="36">
        <v>405.92</v>
      </c>
      <c r="I4" s="36">
        <f t="shared" si="3"/>
        <v>1.0823728047966563</v>
      </c>
      <c r="J4" s="36">
        <f t="shared" si="4"/>
        <v>381.66999999999996</v>
      </c>
      <c r="K4" s="38">
        <f t="shared" si="5"/>
        <v>1.2217263514789587</v>
      </c>
      <c r="L4" s="38">
        <v>139.72999999999999</v>
      </c>
      <c r="M4" s="36">
        <f t="shared" si="6"/>
        <v>1.3036752576934845</v>
      </c>
      <c r="N4" s="36">
        <v>241.94</v>
      </c>
      <c r="O4" s="38">
        <f t="shared" si="7"/>
        <v>1.1789264820393273</v>
      </c>
    </row>
    <row r="5" spans="1:15" x14ac:dyDescent="0.25">
      <c r="A5" s="2" t="s">
        <v>60</v>
      </c>
      <c r="B5" s="36">
        <f t="shared" si="0"/>
        <v>1340.04</v>
      </c>
      <c r="C5" s="36">
        <f t="shared" si="1"/>
        <v>1.7505078280634607</v>
      </c>
      <c r="D5" s="38">
        <v>404.71</v>
      </c>
      <c r="E5" s="36">
        <f t="shared" si="1"/>
        <v>1.7274562288261655</v>
      </c>
      <c r="F5" s="36">
        <v>295.32</v>
      </c>
      <c r="G5" s="38">
        <f t="shared" si="2"/>
        <v>1.8905779668156577</v>
      </c>
      <c r="H5" s="36">
        <v>640.01</v>
      </c>
      <c r="I5" s="36">
        <f t="shared" si="3"/>
        <v>1.7065663647957925</v>
      </c>
      <c r="J5" s="36">
        <f t="shared" si="4"/>
        <v>559.66</v>
      </c>
      <c r="K5" s="38">
        <f t="shared" si="5"/>
        <v>1.7914726592834491</v>
      </c>
      <c r="L5" s="38">
        <v>202.65</v>
      </c>
      <c r="M5" s="36">
        <f t="shared" si="6"/>
        <v>1.8907163169797803</v>
      </c>
      <c r="N5" s="36">
        <v>357.01</v>
      </c>
      <c r="O5" s="38">
        <f t="shared" si="7"/>
        <v>1.7396401725752675</v>
      </c>
    </row>
    <row r="6" spans="1:15" x14ac:dyDescent="0.25">
      <c r="A6" s="2" t="s">
        <v>61</v>
      </c>
      <c r="B6" s="36">
        <f t="shared" si="0"/>
        <v>1500</v>
      </c>
      <c r="C6" s="36">
        <f t="shared" si="1"/>
        <v>1.9594651966323324</v>
      </c>
      <c r="D6" s="38">
        <v>524</v>
      </c>
      <c r="E6" s="36">
        <f t="shared" si="1"/>
        <v>2.2366313258998063</v>
      </c>
      <c r="F6" s="36">
        <v>279</v>
      </c>
      <c r="G6" s="38">
        <f t="shared" si="2"/>
        <v>1.7861006797425454</v>
      </c>
      <c r="H6" s="36">
        <v>697</v>
      </c>
      <c r="I6" s="36">
        <f t="shared" si="3"/>
        <v>1.8585283921542901</v>
      </c>
      <c r="J6" s="36">
        <f t="shared" si="4"/>
        <v>645</v>
      </c>
      <c r="K6" s="38">
        <f t="shared" si="5"/>
        <v>2.0646461516596233</v>
      </c>
      <c r="L6" s="38">
        <v>80</v>
      </c>
      <c r="M6" s="36">
        <f t="shared" si="6"/>
        <v>0.74639676959478118</v>
      </c>
      <c r="N6" s="36">
        <v>565</v>
      </c>
      <c r="O6" s="38">
        <f t="shared" si="7"/>
        <v>2.7531349192040171</v>
      </c>
    </row>
    <row r="7" spans="1:15" x14ac:dyDescent="0.25">
      <c r="A7" s="2" t="s">
        <v>62</v>
      </c>
      <c r="B7" s="36">
        <f t="shared" si="0"/>
        <v>11301.86</v>
      </c>
      <c r="C7" s="36">
        <f t="shared" si="1"/>
        <v>14.763734218140728</v>
      </c>
      <c r="D7" s="38">
        <v>3404.52</v>
      </c>
      <c r="E7" s="36">
        <f t="shared" si="1"/>
        <v>14.531786415367193</v>
      </c>
      <c r="F7" s="36">
        <v>2639.02</v>
      </c>
      <c r="G7" s="38">
        <f t="shared" si="2"/>
        <v>16.894463856108143</v>
      </c>
      <c r="H7" s="36">
        <v>5258.32</v>
      </c>
      <c r="I7" s="36">
        <f t="shared" si="3"/>
        <v>14.021143493590744</v>
      </c>
      <c r="J7" s="36">
        <f t="shared" si="4"/>
        <v>4547.7199999999993</v>
      </c>
      <c r="K7" s="38">
        <f t="shared" si="5"/>
        <v>14.557259840039535</v>
      </c>
      <c r="L7" s="38">
        <v>626.30999999999995</v>
      </c>
      <c r="M7" s="36">
        <f t="shared" si="6"/>
        <v>5.8434470095613422</v>
      </c>
      <c r="N7" s="36">
        <v>3921.41</v>
      </c>
      <c r="O7" s="38">
        <f t="shared" si="7"/>
        <v>19.108266908877567</v>
      </c>
    </row>
    <row r="8" spans="1:15" x14ac:dyDescent="0.25">
      <c r="A8" s="2" t="s">
        <v>63</v>
      </c>
      <c r="B8" s="36">
        <f t="shared" si="0"/>
        <v>253.3</v>
      </c>
      <c r="C8" s="36">
        <f t="shared" si="1"/>
        <v>0.33088835620464657</v>
      </c>
      <c r="D8" s="38">
        <v>72.099999999999994</v>
      </c>
      <c r="E8" s="36">
        <f t="shared" si="1"/>
        <v>0.30775022633087029</v>
      </c>
      <c r="F8" s="36">
        <v>49.4</v>
      </c>
      <c r="G8" s="38">
        <f t="shared" si="2"/>
        <v>0.31624865082179832</v>
      </c>
      <c r="H8" s="36">
        <v>131.80000000000001</v>
      </c>
      <c r="I8" s="36">
        <f t="shared" si="3"/>
        <v>0.35144051949201649</v>
      </c>
      <c r="J8" s="36">
        <f t="shared" si="4"/>
        <v>115.9</v>
      </c>
      <c r="K8" s="38">
        <f t="shared" si="5"/>
        <v>0.37099610694162849</v>
      </c>
      <c r="L8" s="38">
        <v>31.6</v>
      </c>
      <c r="M8" s="36">
        <f t="shared" si="6"/>
        <v>0.29482672398993859</v>
      </c>
      <c r="N8" s="36">
        <v>84.3</v>
      </c>
      <c r="O8" s="38">
        <f t="shared" si="7"/>
        <v>0.41077747555557281</v>
      </c>
    </row>
    <row r="9" spans="1:15" x14ac:dyDescent="0.25">
      <c r="A9" s="2" t="s">
        <v>64</v>
      </c>
      <c r="B9" s="36">
        <f t="shared" si="0"/>
        <v>6529.43</v>
      </c>
      <c r="C9" s="36">
        <f t="shared" si="1"/>
        <v>8.5294605592313673</v>
      </c>
      <c r="D9" s="38">
        <v>2056.58</v>
      </c>
      <c r="E9" s="36">
        <f t="shared" si="1"/>
        <v>8.7782657485095879</v>
      </c>
      <c r="F9" s="36">
        <v>1708.02</v>
      </c>
      <c r="G9" s="38">
        <f t="shared" si="2"/>
        <v>10.934393129081943</v>
      </c>
      <c r="H9" s="36">
        <v>2764.83</v>
      </c>
      <c r="I9" s="36">
        <f t="shared" si="3"/>
        <v>7.372331498536508</v>
      </c>
      <c r="J9" s="36">
        <f t="shared" si="4"/>
        <v>2378.75</v>
      </c>
      <c r="K9" s="38">
        <f t="shared" si="5"/>
        <v>7.6143829973028359</v>
      </c>
      <c r="L9" s="38">
        <v>922.7</v>
      </c>
      <c r="M9" s="36">
        <f t="shared" si="6"/>
        <v>8.6087537413138087</v>
      </c>
      <c r="N9" s="36">
        <v>1456.05</v>
      </c>
      <c r="O9" s="38">
        <f t="shared" si="7"/>
        <v>7.0950479630212557</v>
      </c>
    </row>
    <row r="10" spans="1:15" x14ac:dyDescent="0.25">
      <c r="A10" s="2" t="s">
        <v>65</v>
      </c>
      <c r="B10" s="36">
        <f t="shared" si="0"/>
        <v>631.59999999999991</v>
      </c>
      <c r="C10" s="36">
        <f t="shared" si="1"/>
        <v>0.82506547879532077</v>
      </c>
      <c r="D10" s="38">
        <v>162.4</v>
      </c>
      <c r="E10" s="36">
        <f t="shared" si="1"/>
        <v>0.69318497581322247</v>
      </c>
      <c r="F10" s="36">
        <v>144.5</v>
      </c>
      <c r="G10" s="38">
        <f t="shared" si="2"/>
        <v>0.92505931262651542</v>
      </c>
      <c r="H10" s="36">
        <v>324.7</v>
      </c>
      <c r="I10" s="36">
        <f t="shared" si="3"/>
        <v>0.86580225097919372</v>
      </c>
      <c r="J10" s="36">
        <f t="shared" si="4"/>
        <v>209.6</v>
      </c>
      <c r="K10" s="38">
        <f t="shared" si="5"/>
        <v>0.67092997424473966</v>
      </c>
      <c r="L10" s="38">
        <v>119.6</v>
      </c>
      <c r="M10" s="36">
        <f t="shared" si="6"/>
        <v>1.1158631705441977</v>
      </c>
      <c r="N10" s="36">
        <v>90</v>
      </c>
      <c r="O10" s="38">
        <f t="shared" si="7"/>
        <v>0.43855246500594969</v>
      </c>
    </row>
    <row r="11" spans="1:15" x14ac:dyDescent="0.25">
      <c r="A11" s="5" t="s">
        <v>66</v>
      </c>
      <c r="B11" s="32">
        <f t="shared" si="0"/>
        <v>6636.43</v>
      </c>
      <c r="C11" s="39">
        <f t="shared" si="1"/>
        <v>8.669235743257806</v>
      </c>
      <c r="D11" s="40">
        <v>2541.3200000000002</v>
      </c>
      <c r="E11" s="32">
        <f t="shared" si="1"/>
        <v>10.847320460182628</v>
      </c>
      <c r="F11" s="39">
        <v>852.7</v>
      </c>
      <c r="G11" s="40">
        <f t="shared" si="2"/>
        <v>5.458810213679099</v>
      </c>
      <c r="H11" s="32">
        <v>3242.41</v>
      </c>
      <c r="I11" s="39">
        <f t="shared" si="3"/>
        <v>8.6457834203801909</v>
      </c>
      <c r="J11" s="39">
        <f t="shared" si="4"/>
        <v>2909.2799999999997</v>
      </c>
      <c r="K11" s="40">
        <f t="shared" si="5"/>
        <v>9.3126104745741216</v>
      </c>
      <c r="L11" s="40">
        <v>2098.54</v>
      </c>
      <c r="M11" s="32">
        <f t="shared" si="6"/>
        <v>19.579293460817901</v>
      </c>
      <c r="N11" s="39">
        <v>810.74</v>
      </c>
      <c r="O11" s="32">
        <f t="shared" si="7"/>
        <v>3.9505780608769294</v>
      </c>
    </row>
    <row r="12" spans="1:15" x14ac:dyDescent="0.25">
      <c r="A12" s="2" t="s">
        <v>67</v>
      </c>
      <c r="B12" s="36">
        <f t="shared" si="0"/>
        <v>17815.97</v>
      </c>
      <c r="C12" s="36">
        <f t="shared" si="1"/>
        <v>23.273182106163826</v>
      </c>
      <c r="D12" s="38">
        <v>5119.13</v>
      </c>
      <c r="E12" s="36">
        <f t="shared" si="1"/>
        <v>21.850394120903584</v>
      </c>
      <c r="F12" s="36">
        <v>3062.93</v>
      </c>
      <c r="G12" s="38">
        <f t="shared" si="2"/>
        <v>19.608248584243132</v>
      </c>
      <c r="H12" s="36">
        <v>9633.91</v>
      </c>
      <c r="I12" s="36">
        <f t="shared" si="3"/>
        <v>25.688515441117847</v>
      </c>
      <c r="J12" s="36">
        <f t="shared" si="4"/>
        <v>7379.3899999999994</v>
      </c>
      <c r="K12" s="38">
        <f t="shared" si="5"/>
        <v>23.621440566039546</v>
      </c>
      <c r="L12" s="38">
        <v>3973.71</v>
      </c>
      <c r="M12" s="36">
        <f t="shared" si="6"/>
        <v>37.074553841330975</v>
      </c>
      <c r="N12" s="36">
        <v>3405.68</v>
      </c>
      <c r="O12" s="38">
        <f t="shared" si="7"/>
        <v>16.595215100238473</v>
      </c>
    </row>
    <row r="13" spans="1:15" x14ac:dyDescent="0.25">
      <c r="A13" s="2" t="s">
        <v>68</v>
      </c>
      <c r="B13" s="36">
        <f t="shared" si="0"/>
        <v>423</v>
      </c>
      <c r="C13" s="36">
        <f t="shared" si="1"/>
        <v>0.55256918545031775</v>
      </c>
      <c r="D13" s="38">
        <v>146</v>
      </c>
      <c r="E13" s="36">
        <f t="shared" si="1"/>
        <v>0.62318353736903009</v>
      </c>
      <c r="F13" s="36">
        <v>111</v>
      </c>
      <c r="G13" s="38">
        <f t="shared" si="2"/>
        <v>0.71059919516638903</v>
      </c>
      <c r="H13" s="36">
        <v>166</v>
      </c>
      <c r="I13" s="36">
        <f t="shared" si="3"/>
        <v>0.44263373471680373</v>
      </c>
      <c r="J13" s="36">
        <f t="shared" si="4"/>
        <v>144</v>
      </c>
      <c r="K13" s="38">
        <f t="shared" si="5"/>
        <v>0.46094425711470666</v>
      </c>
      <c r="L13" s="38">
        <v>34</v>
      </c>
      <c r="M13" s="36">
        <f t="shared" si="6"/>
        <v>0.31721862707778203</v>
      </c>
      <c r="N13" s="36">
        <v>110</v>
      </c>
      <c r="O13" s="38">
        <f t="shared" si="7"/>
        <v>0.53600856834060517</v>
      </c>
    </row>
    <row r="14" spans="1:15" x14ac:dyDescent="0.25">
      <c r="A14" s="2" t="s">
        <v>69</v>
      </c>
      <c r="B14" s="36">
        <f t="shared" si="0"/>
        <v>6400.0400000000009</v>
      </c>
      <c r="C14" s="36">
        <f t="shared" si="1"/>
        <v>8.360437091369862</v>
      </c>
      <c r="D14" s="38">
        <v>1773.64</v>
      </c>
      <c r="E14" s="36">
        <f t="shared" si="1"/>
        <v>7.5705702001315514</v>
      </c>
      <c r="F14" s="36">
        <v>1595.38</v>
      </c>
      <c r="G14" s="38">
        <f t="shared" si="2"/>
        <v>10.213294990851836</v>
      </c>
      <c r="H14" s="36">
        <v>3031.02</v>
      </c>
      <c r="I14" s="36">
        <f t="shared" si="3"/>
        <v>8.0821186903694358</v>
      </c>
      <c r="J14" s="36">
        <f t="shared" si="4"/>
        <v>2243</v>
      </c>
      <c r="K14" s="38">
        <f t="shared" si="5"/>
        <v>7.1798470049186589</v>
      </c>
      <c r="L14" s="38">
        <v>371.73</v>
      </c>
      <c r="M14" s="36">
        <f t="shared" si="6"/>
        <v>3.4682258895183504</v>
      </c>
      <c r="N14" s="36">
        <v>1871.27</v>
      </c>
      <c r="O14" s="38">
        <f t="shared" si="7"/>
        <v>9.1183341243520388</v>
      </c>
    </row>
    <row r="15" spans="1:15" x14ac:dyDescent="0.25">
      <c r="A15" s="2" t="s">
        <v>70</v>
      </c>
      <c r="B15" s="36">
        <f t="shared" si="0"/>
        <v>83.02</v>
      </c>
      <c r="C15" s="36">
        <f t="shared" si="1"/>
        <v>0.10844986708294416</v>
      </c>
      <c r="D15" s="38">
        <v>26.77</v>
      </c>
      <c r="E15" s="36">
        <f t="shared" si="1"/>
        <v>0.11426454311896531</v>
      </c>
      <c r="F15" s="36">
        <v>13.77</v>
      </c>
      <c r="G15" s="38">
        <f t="shared" si="2"/>
        <v>8.815271096793853E-2</v>
      </c>
      <c r="H15" s="36">
        <v>42.48</v>
      </c>
      <c r="I15" s="36">
        <f t="shared" si="3"/>
        <v>0.11327157259499893</v>
      </c>
      <c r="J15" s="36">
        <f t="shared" si="4"/>
        <v>39.620000000000005</v>
      </c>
      <c r="K15" s="38">
        <f t="shared" si="5"/>
        <v>0.12682369074225472</v>
      </c>
      <c r="L15" s="38">
        <v>0.13</v>
      </c>
      <c r="M15" s="36">
        <f t="shared" si="6"/>
        <v>1.2128947505915194E-3</v>
      </c>
      <c r="N15" s="36">
        <v>39.49</v>
      </c>
      <c r="O15" s="38">
        <f t="shared" si="7"/>
        <v>0.19242707603427725</v>
      </c>
    </row>
    <row r="16" spans="1:15" x14ac:dyDescent="0.25">
      <c r="A16" s="2" t="s">
        <v>71</v>
      </c>
      <c r="B16" s="36">
        <f t="shared" si="0"/>
        <v>398.99</v>
      </c>
      <c r="C16" s="36">
        <f t="shared" si="1"/>
        <v>0.52120467920288949</v>
      </c>
      <c r="D16" s="38">
        <v>111.51</v>
      </c>
      <c r="E16" s="36">
        <f t="shared" si="1"/>
        <v>0.47596709761657913</v>
      </c>
      <c r="F16" s="36">
        <v>65.430000000000007</v>
      </c>
      <c r="G16" s="38">
        <f t="shared" si="2"/>
        <v>0.41886941747510664</v>
      </c>
      <c r="H16" s="36">
        <v>222.05</v>
      </c>
      <c r="I16" s="36">
        <f t="shared" si="3"/>
        <v>0.59208928189076071</v>
      </c>
      <c r="J16" s="36">
        <f t="shared" si="4"/>
        <v>196.04</v>
      </c>
      <c r="K16" s="38">
        <f t="shared" si="5"/>
        <v>0.62752439003310478</v>
      </c>
      <c r="L16" s="38">
        <v>60</v>
      </c>
      <c r="M16" s="36">
        <f t="shared" si="6"/>
        <v>0.55979757719608592</v>
      </c>
      <c r="N16" s="36">
        <v>136.04</v>
      </c>
      <c r="O16" s="38">
        <f t="shared" si="7"/>
        <v>0.66289641488232653</v>
      </c>
    </row>
    <row r="17" spans="1:15" x14ac:dyDescent="0.25">
      <c r="A17" s="2" t="s">
        <v>72</v>
      </c>
      <c r="B17" s="36">
        <f t="shared" si="0"/>
        <v>629.5</v>
      </c>
      <c r="C17" s="36">
        <f t="shared" si="1"/>
        <v>0.82232222752003559</v>
      </c>
      <c r="D17" s="38">
        <v>168.6</v>
      </c>
      <c r="E17" s="36">
        <f t="shared" si="1"/>
        <v>0.71964893424944165</v>
      </c>
      <c r="F17" s="36">
        <v>128.5</v>
      </c>
      <c r="G17" s="38">
        <f t="shared" si="2"/>
        <v>0.82263059980973852</v>
      </c>
      <c r="H17" s="36">
        <v>332.4</v>
      </c>
      <c r="I17" s="36">
        <f t="shared" si="3"/>
        <v>0.88633405674617793</v>
      </c>
      <c r="J17" s="36">
        <f t="shared" si="4"/>
        <v>294.7</v>
      </c>
      <c r="K17" s="38">
        <f t="shared" si="5"/>
        <v>0.94333522619238908</v>
      </c>
      <c r="L17" s="38">
        <v>61.8</v>
      </c>
      <c r="M17" s="36">
        <f t="shared" si="6"/>
        <v>0.5765915045119685</v>
      </c>
      <c r="N17" s="36">
        <v>232.9</v>
      </c>
      <c r="O17" s="38">
        <f t="shared" si="7"/>
        <v>1.1348763233320631</v>
      </c>
    </row>
    <row r="18" spans="1:15" x14ac:dyDescent="0.25">
      <c r="A18" s="2" t="s">
        <v>73</v>
      </c>
      <c r="B18" s="36">
        <f t="shared" si="0"/>
        <v>190.69</v>
      </c>
      <c r="C18" s="36">
        <f t="shared" si="1"/>
        <v>0.24910027889721298</v>
      </c>
      <c r="D18" s="38">
        <v>49.84</v>
      </c>
      <c r="E18" s="36">
        <f t="shared" si="1"/>
        <v>0.21273607878405798</v>
      </c>
      <c r="F18" s="36">
        <v>40.75</v>
      </c>
      <c r="G18" s="38">
        <f t="shared" si="2"/>
        <v>0.26087312795522843</v>
      </c>
      <c r="H18" s="36">
        <v>100.1</v>
      </c>
      <c r="I18" s="36">
        <f t="shared" si="3"/>
        <v>0.26691347497079548</v>
      </c>
      <c r="J18" s="36">
        <f t="shared" si="4"/>
        <v>78.08</v>
      </c>
      <c r="K18" s="38">
        <f t="shared" si="5"/>
        <v>0.24993421941330757</v>
      </c>
      <c r="L18" s="38">
        <v>23.85</v>
      </c>
      <c r="M18" s="36">
        <f t="shared" si="6"/>
        <v>0.22251953693544416</v>
      </c>
      <c r="N18" s="36">
        <v>54.23</v>
      </c>
      <c r="O18" s="38">
        <f t="shared" si="7"/>
        <v>0.26425222419191829</v>
      </c>
    </row>
    <row r="19" spans="1:15" x14ac:dyDescent="0.25">
      <c r="A19" s="2" t="s">
        <v>74</v>
      </c>
      <c r="B19" s="36">
        <f t="shared" si="0"/>
        <v>932.90000000000009</v>
      </c>
      <c r="C19" s="36">
        <f t="shared" si="1"/>
        <v>1.2186567212922021</v>
      </c>
      <c r="D19" s="38">
        <v>266.10000000000002</v>
      </c>
      <c r="E19" s="36">
        <f t="shared" si="1"/>
        <v>1.1358160225609515</v>
      </c>
      <c r="F19" s="36">
        <v>195.2</v>
      </c>
      <c r="G19" s="38">
        <f t="shared" si="2"/>
        <v>1.2496302963646768</v>
      </c>
      <c r="H19" s="36">
        <v>471.6</v>
      </c>
      <c r="I19" s="36">
        <f t="shared" si="3"/>
        <v>1.2575064415207509</v>
      </c>
      <c r="J19" s="36">
        <f t="shared" si="4"/>
        <v>413.7</v>
      </c>
      <c r="K19" s="38">
        <f t="shared" si="5"/>
        <v>1.3242544386691257</v>
      </c>
      <c r="L19" s="38">
        <v>167.1</v>
      </c>
      <c r="M19" s="36">
        <f t="shared" si="6"/>
        <v>1.5590362524910992</v>
      </c>
      <c r="N19" s="36">
        <v>246.6</v>
      </c>
      <c r="O19" s="38">
        <f t="shared" si="7"/>
        <v>1.201633754116302</v>
      </c>
    </row>
    <row r="20" spans="1:15" x14ac:dyDescent="0.25">
      <c r="A20" s="2" t="s">
        <v>75</v>
      </c>
      <c r="B20" s="36">
        <f t="shared" si="0"/>
        <v>14.29</v>
      </c>
      <c r="C20" s="36">
        <f t="shared" si="1"/>
        <v>1.8667171773250685E-2</v>
      </c>
      <c r="D20" s="38">
        <v>4.37</v>
      </c>
      <c r="E20" s="36">
        <f t="shared" si="1"/>
        <v>1.8652822317141517E-2</v>
      </c>
      <c r="F20" s="36">
        <v>2.97</v>
      </c>
      <c r="G20" s="38">
        <f t="shared" si="2"/>
        <v>1.9013329816614195E-2</v>
      </c>
      <c r="H20" s="36">
        <v>6.95</v>
      </c>
      <c r="I20" s="36">
        <f t="shared" si="3"/>
        <v>1.8531954555914373E-2</v>
      </c>
      <c r="J20" s="36">
        <f t="shared" si="4"/>
        <v>6.3599999999999994</v>
      </c>
      <c r="K20" s="38">
        <f t="shared" si="5"/>
        <v>2.0358371355899539E-2</v>
      </c>
      <c r="L20" s="38">
        <v>0.3</v>
      </c>
      <c r="M20" s="36">
        <f t="shared" si="6"/>
        <v>2.7989878859804294E-3</v>
      </c>
      <c r="N20" s="36">
        <v>6.06</v>
      </c>
      <c r="O20" s="38">
        <f t="shared" si="7"/>
        <v>2.9529199310400607E-2</v>
      </c>
    </row>
    <row r="21" spans="1:15" x14ac:dyDescent="0.25">
      <c r="A21" s="2" t="s">
        <v>76</v>
      </c>
      <c r="B21" s="36">
        <f t="shared" si="0"/>
        <v>3691</v>
      </c>
      <c r="C21" s="36">
        <f t="shared" si="1"/>
        <v>4.821590693846626</v>
      </c>
      <c r="D21" s="38">
        <v>1510</v>
      </c>
      <c r="E21" s="36">
        <f t="shared" si="1"/>
        <v>6.4452543933372279</v>
      </c>
      <c r="F21" s="36">
        <v>465</v>
      </c>
      <c r="G21" s="38">
        <f t="shared" si="2"/>
        <v>2.9768344662375759</v>
      </c>
      <c r="H21" s="36">
        <v>1716</v>
      </c>
      <c r="I21" s="36">
        <f t="shared" si="3"/>
        <v>4.5756595709279226</v>
      </c>
      <c r="J21" s="36">
        <f t="shared" si="4"/>
        <v>1612</v>
      </c>
      <c r="K21" s="38">
        <f t="shared" si="5"/>
        <v>5.1600148782562991</v>
      </c>
      <c r="L21" s="38">
        <v>43</v>
      </c>
      <c r="M21" s="36">
        <f t="shared" si="6"/>
        <v>0.40118826365719495</v>
      </c>
      <c r="N21" s="36">
        <v>1569</v>
      </c>
      <c r="O21" s="38">
        <f t="shared" si="7"/>
        <v>7.6454313066037223</v>
      </c>
    </row>
    <row r="22" spans="1:15" x14ac:dyDescent="0.25">
      <c r="A22" s="2" t="s">
        <v>77</v>
      </c>
      <c r="B22" s="36">
        <f t="shared" si="0"/>
        <v>1855.44</v>
      </c>
      <c r="C22" s="36">
        <f t="shared" si="1"/>
        <v>2.4237800696263303</v>
      </c>
      <c r="D22" s="38">
        <v>598.6</v>
      </c>
      <c r="E22" s="36">
        <f t="shared" si="1"/>
        <v>2.5550525032130231</v>
      </c>
      <c r="F22" s="36">
        <v>414.4</v>
      </c>
      <c r="G22" s="38">
        <f t="shared" si="2"/>
        <v>2.652903661954519</v>
      </c>
      <c r="H22" s="36">
        <v>842.44</v>
      </c>
      <c r="I22" s="36">
        <f t="shared" si="3"/>
        <v>2.246339539004965</v>
      </c>
      <c r="J22" s="36">
        <f t="shared" si="4"/>
        <v>715.47</v>
      </c>
      <c r="K22" s="38">
        <f t="shared" si="5"/>
        <v>2.290220747485133</v>
      </c>
      <c r="L22" s="38">
        <v>190.69</v>
      </c>
      <c r="M22" s="36">
        <f t="shared" si="6"/>
        <v>1.7791299999253603</v>
      </c>
      <c r="N22" s="36">
        <v>524.78</v>
      </c>
      <c r="O22" s="38">
        <f t="shared" si="7"/>
        <v>2.557150695398025</v>
      </c>
    </row>
    <row r="23" spans="1:15" x14ac:dyDescent="0.25">
      <c r="A23" s="2" t="s">
        <v>78</v>
      </c>
      <c r="B23" s="36">
        <f t="shared" si="0"/>
        <v>6278.9</v>
      </c>
      <c r="C23" s="36">
        <f t="shared" si="1"/>
        <v>8.2021906820898334</v>
      </c>
      <c r="D23" s="38">
        <v>1734.6</v>
      </c>
      <c r="E23" s="36">
        <f t="shared" si="1"/>
        <v>7.40393262959123</v>
      </c>
      <c r="F23" s="36">
        <v>1800</v>
      </c>
      <c r="G23" s="38">
        <f t="shared" si="2"/>
        <v>11.523230191887389</v>
      </c>
      <c r="H23" s="36">
        <v>2744.3</v>
      </c>
      <c r="I23" s="36">
        <f t="shared" si="3"/>
        <v>7.3175889047188223</v>
      </c>
      <c r="J23" s="36">
        <f t="shared" si="4"/>
        <v>2391.2999999999997</v>
      </c>
      <c r="K23" s="38">
        <f t="shared" si="5"/>
        <v>7.6545555697110954</v>
      </c>
      <c r="L23" s="38">
        <v>265.60000000000002</v>
      </c>
      <c r="M23" s="36">
        <f t="shared" si="6"/>
        <v>2.4780372750546737</v>
      </c>
      <c r="N23" s="36">
        <v>2125.6999999999998</v>
      </c>
      <c r="O23" s="38">
        <f t="shared" si="7"/>
        <v>10.358121942923857</v>
      </c>
    </row>
    <row r="24" spans="1:15" x14ac:dyDescent="0.25">
      <c r="A24" s="2" t="s">
        <v>79</v>
      </c>
      <c r="B24" s="36">
        <f t="shared" si="0"/>
        <v>1691.3200000000002</v>
      </c>
      <c r="C24" s="36">
        <f t="shared" si="1"/>
        <v>2.2093884509121313</v>
      </c>
      <c r="D24" s="38">
        <v>525.57000000000005</v>
      </c>
      <c r="E24" s="36">
        <f t="shared" si="1"/>
        <v>2.2433326831167206</v>
      </c>
      <c r="F24" s="36">
        <v>257.02</v>
      </c>
      <c r="G24" s="38">
        <f t="shared" si="2"/>
        <v>1.6453892355104982</v>
      </c>
      <c r="H24" s="36">
        <v>908.73</v>
      </c>
      <c r="I24" s="36">
        <f t="shared" si="3"/>
        <v>2.423099721380729</v>
      </c>
      <c r="J24" s="36">
        <f t="shared" si="4"/>
        <v>739.3</v>
      </c>
      <c r="K24" s="38">
        <f t="shared" si="5"/>
        <v>2.3665006200340457</v>
      </c>
      <c r="L24" s="38">
        <v>506.55</v>
      </c>
      <c r="M24" s="36">
        <f t="shared" si="6"/>
        <v>4.726091045477955</v>
      </c>
      <c r="N24" s="36">
        <v>232.75</v>
      </c>
      <c r="O24" s="38">
        <f t="shared" si="7"/>
        <v>1.134145402557053</v>
      </c>
    </row>
    <row r="25" spans="1:15" x14ac:dyDescent="0.25">
      <c r="A25" s="2" t="s">
        <v>80</v>
      </c>
      <c r="B25" s="36">
        <f t="shared" si="0"/>
        <v>1875.1999999999998</v>
      </c>
      <c r="C25" s="36">
        <f t="shared" si="1"/>
        <v>2.449592757816633</v>
      </c>
      <c r="D25" s="38">
        <v>368.8</v>
      </c>
      <c r="E25" s="36">
        <f t="shared" si="1"/>
        <v>1.5741786889157419</v>
      </c>
      <c r="F25" s="36">
        <v>225.3</v>
      </c>
      <c r="G25" s="38">
        <f t="shared" si="2"/>
        <v>1.4423243123512384</v>
      </c>
      <c r="H25" s="36">
        <v>1281.0999999999999</v>
      </c>
      <c r="I25" s="36">
        <f t="shared" si="3"/>
        <v>3.4160125153355252</v>
      </c>
      <c r="J25" s="36">
        <f t="shared" si="4"/>
        <v>1145</v>
      </c>
      <c r="K25" s="38">
        <f t="shared" si="5"/>
        <v>3.6651470444190211</v>
      </c>
      <c r="L25" s="38">
        <v>23.1</v>
      </c>
      <c r="M25" s="36">
        <f t="shared" si="6"/>
        <v>0.21552206722049308</v>
      </c>
      <c r="N25" s="36">
        <v>1121.9000000000001</v>
      </c>
      <c r="O25" s="38">
        <f t="shared" si="7"/>
        <v>5.4668001165574998</v>
      </c>
    </row>
    <row r="26" spans="1:15" x14ac:dyDescent="0.25">
      <c r="A26" s="2" t="s">
        <v>81</v>
      </c>
      <c r="B26" s="36">
        <f t="shared" si="0"/>
        <v>485.62</v>
      </c>
      <c r="C26" s="36">
        <f t="shared" si="1"/>
        <v>0.63437032585906217</v>
      </c>
      <c r="D26" s="38">
        <v>153.12</v>
      </c>
      <c r="E26" s="36">
        <f t="shared" si="1"/>
        <v>0.65357440576675263</v>
      </c>
      <c r="F26" s="36">
        <v>133.27000000000001</v>
      </c>
      <c r="G26" s="38">
        <f t="shared" si="2"/>
        <v>0.85316715981824021</v>
      </c>
      <c r="H26" s="36">
        <v>199.23</v>
      </c>
      <c r="I26" s="36">
        <f t="shared" si="3"/>
        <v>0.53124047570860722</v>
      </c>
      <c r="J26" s="36">
        <f t="shared" si="4"/>
        <v>166.95</v>
      </c>
      <c r="K26" s="38">
        <f t="shared" si="5"/>
        <v>0.53440724809236295</v>
      </c>
      <c r="L26" s="38">
        <v>67.739999999999995</v>
      </c>
      <c r="M26" s="36">
        <f t="shared" si="6"/>
        <v>0.63201146465438096</v>
      </c>
      <c r="N26" s="36">
        <v>99.21</v>
      </c>
      <c r="O26" s="38">
        <f t="shared" si="7"/>
        <v>0.48343100059155847</v>
      </c>
    </row>
    <row r="27" spans="1:15" x14ac:dyDescent="0.25">
      <c r="A27" s="2" t="s">
        <v>82</v>
      </c>
      <c r="B27" s="36">
        <f t="shared" si="0"/>
        <v>442.28999999999996</v>
      </c>
      <c r="C27" s="36">
        <f t="shared" si="1"/>
        <v>0.57776790787900956</v>
      </c>
      <c r="D27" s="38">
        <v>126.14</v>
      </c>
      <c r="E27" s="36">
        <f t="shared" si="1"/>
        <v>0.53841350276527022</v>
      </c>
      <c r="F27" s="36">
        <v>86.89</v>
      </c>
      <c r="G27" s="38">
        <f t="shared" si="2"/>
        <v>0.55625192854060856</v>
      </c>
      <c r="H27" s="36">
        <v>229.26</v>
      </c>
      <c r="I27" s="36">
        <f t="shared" si="3"/>
        <v>0.61131451819984595</v>
      </c>
      <c r="J27" s="36">
        <f t="shared" si="4"/>
        <v>191.51999999999998</v>
      </c>
      <c r="K27" s="38">
        <f t="shared" si="5"/>
        <v>0.61305586196255968</v>
      </c>
      <c r="L27" s="38">
        <v>69.47</v>
      </c>
      <c r="M27" s="36">
        <f t="shared" si="6"/>
        <v>0.64815229479686809</v>
      </c>
      <c r="N27" s="36">
        <v>122.05</v>
      </c>
      <c r="O27" s="38">
        <f t="shared" si="7"/>
        <v>0.59472587059973503</v>
      </c>
    </row>
    <row r="28" spans="1:15" x14ac:dyDescent="0.25">
      <c r="A28" s="2" t="s">
        <v>83</v>
      </c>
      <c r="B28" s="36">
        <f t="shared" si="0"/>
        <v>835.38</v>
      </c>
      <c r="C28" s="36">
        <f t="shared" si="1"/>
        <v>1.0912653573084785</v>
      </c>
      <c r="D28" s="38">
        <v>291.69</v>
      </c>
      <c r="E28" s="36">
        <f t="shared" si="1"/>
        <v>1.2450438768162491</v>
      </c>
      <c r="F28" s="36">
        <v>199.38</v>
      </c>
      <c r="G28" s="38">
        <f t="shared" si="2"/>
        <v>1.2763897975880598</v>
      </c>
      <c r="H28" s="36">
        <v>344.31</v>
      </c>
      <c r="I28" s="36">
        <f t="shared" si="3"/>
        <v>0.91809169397796797</v>
      </c>
      <c r="J28" s="36">
        <f t="shared" si="4"/>
        <v>316.42</v>
      </c>
      <c r="K28" s="38">
        <f t="shared" si="5"/>
        <v>1.0128609849738575</v>
      </c>
      <c r="L28" s="38">
        <v>60.8</v>
      </c>
      <c r="M28" s="36">
        <f t="shared" si="6"/>
        <v>0.56726154489203373</v>
      </c>
      <c r="N28" s="36">
        <v>255.62</v>
      </c>
      <c r="O28" s="38">
        <f t="shared" si="7"/>
        <v>1.2455864567202317</v>
      </c>
    </row>
    <row r="29" spans="1:15" x14ac:dyDescent="0.25">
      <c r="A29" s="2" t="s">
        <v>84</v>
      </c>
      <c r="B29" s="36">
        <f t="shared" si="0"/>
        <v>1390.96</v>
      </c>
      <c r="C29" s="36">
        <f t="shared" si="1"/>
        <v>1.8170251399384729</v>
      </c>
      <c r="D29" s="38">
        <v>464.43</v>
      </c>
      <c r="E29" s="36">
        <f t="shared" si="1"/>
        <v>1.9823639058924565</v>
      </c>
      <c r="F29" s="36">
        <v>323.39</v>
      </c>
      <c r="G29" s="38">
        <f t="shared" si="2"/>
        <v>2.0702763398635904</v>
      </c>
      <c r="H29" s="36">
        <v>603.14</v>
      </c>
      <c r="I29" s="36">
        <f t="shared" si="3"/>
        <v>1.6082536792595963</v>
      </c>
      <c r="J29" s="36">
        <f t="shared" si="4"/>
        <v>498.54999999999995</v>
      </c>
      <c r="K29" s="38">
        <f t="shared" si="5"/>
        <v>1.5958594401703954</v>
      </c>
      <c r="L29" s="38">
        <v>194.15</v>
      </c>
      <c r="M29" s="36">
        <f t="shared" si="6"/>
        <v>1.8114116602103345</v>
      </c>
      <c r="N29" s="36">
        <v>304.39999999999998</v>
      </c>
      <c r="O29" s="38">
        <f t="shared" si="7"/>
        <v>1.4832818927534563</v>
      </c>
    </row>
    <row r="30" spans="1:15" x14ac:dyDescent="0.25">
      <c r="A30" s="5" t="s">
        <v>97</v>
      </c>
      <c r="B30" s="40">
        <f>SUM(D30,F30,H30)</f>
        <v>76551.5</v>
      </c>
      <c r="C30" s="40"/>
      <c r="D30" s="40">
        <v>23428.09</v>
      </c>
      <c r="E30" s="40"/>
      <c r="F30" s="40">
        <v>15620.62</v>
      </c>
      <c r="G30" s="40"/>
      <c r="H30" s="40">
        <v>37502.79</v>
      </c>
      <c r="I30" s="40"/>
      <c r="J30" s="40">
        <f t="shared" si="4"/>
        <v>31240.22</v>
      </c>
      <c r="K30" s="40"/>
      <c r="L30" s="40">
        <v>10718.16</v>
      </c>
      <c r="M30" s="40"/>
      <c r="N30" s="40">
        <v>20522.060000000001</v>
      </c>
      <c r="O30" s="40"/>
    </row>
    <row r="31" spans="1:15" x14ac:dyDescent="0.25">
      <c r="A31" s="10" t="s">
        <v>86</v>
      </c>
      <c r="B31" s="35">
        <f t="shared" si="0"/>
        <v>81.400000000000006</v>
      </c>
      <c r="C31" s="35"/>
      <c r="D31" s="41">
        <v>22.9</v>
      </c>
      <c r="E31" s="35"/>
      <c r="F31" s="35">
        <v>21.5</v>
      </c>
      <c r="G31" s="41"/>
      <c r="H31" s="35">
        <v>37</v>
      </c>
      <c r="I31" s="35"/>
      <c r="J31" s="35">
        <f t="shared" si="4"/>
        <v>29</v>
      </c>
      <c r="K31" s="35"/>
      <c r="L31" s="41">
        <v>2.6</v>
      </c>
      <c r="M31" s="35"/>
      <c r="N31" s="35">
        <v>26.4</v>
      </c>
      <c r="O31" s="41"/>
    </row>
    <row r="32" spans="1:15" x14ac:dyDescent="0.25">
      <c r="A32" s="10" t="s">
        <v>88</v>
      </c>
      <c r="B32" s="35">
        <f t="shared" si="0"/>
        <v>1518.1599999999999</v>
      </c>
      <c r="C32" s="35"/>
      <c r="D32" s="41">
        <v>506.06</v>
      </c>
      <c r="E32" s="35"/>
      <c r="F32" s="35">
        <v>236.23</v>
      </c>
      <c r="G32" s="41"/>
      <c r="H32" s="35">
        <v>775.87</v>
      </c>
      <c r="I32" s="35"/>
      <c r="J32" s="35">
        <f t="shared" si="4"/>
        <v>676.73</v>
      </c>
      <c r="K32" s="35"/>
      <c r="L32" s="41">
        <v>134.97999999999999</v>
      </c>
      <c r="M32" s="35"/>
      <c r="N32" s="35">
        <v>541.75</v>
      </c>
      <c r="O32" s="41"/>
    </row>
    <row r="33" spans="1:15" x14ac:dyDescent="0.25">
      <c r="A33" s="10" t="s">
        <v>85</v>
      </c>
      <c r="B33" s="35">
        <f t="shared" si="0"/>
        <v>0</v>
      </c>
      <c r="C33" s="35"/>
      <c r="D33" s="41" t="s">
        <v>8</v>
      </c>
      <c r="E33" s="35"/>
      <c r="F33" s="35" t="s">
        <v>8</v>
      </c>
      <c r="G33" s="41"/>
      <c r="H33" s="35" t="s">
        <v>8</v>
      </c>
      <c r="I33" s="35"/>
      <c r="J33" s="35">
        <f t="shared" si="4"/>
        <v>0</v>
      </c>
      <c r="K33" s="35"/>
      <c r="L33" s="41" t="s">
        <v>8</v>
      </c>
      <c r="M33" s="35"/>
      <c r="N33" s="35" t="s">
        <v>8</v>
      </c>
      <c r="O33" s="41"/>
    </row>
    <row r="34" spans="1:15" x14ac:dyDescent="0.25">
      <c r="A34" s="10" t="s">
        <v>95</v>
      </c>
      <c r="B34" s="35">
        <f t="shared" si="0"/>
        <v>427</v>
      </c>
      <c r="C34" s="35"/>
      <c r="D34" s="41">
        <v>91</v>
      </c>
      <c r="E34" s="35"/>
      <c r="F34" s="35">
        <v>77</v>
      </c>
      <c r="G34" s="41"/>
      <c r="H34" s="35">
        <v>259</v>
      </c>
      <c r="I34" s="35"/>
      <c r="J34" s="35">
        <f t="shared" si="4"/>
        <v>207</v>
      </c>
      <c r="K34" s="35"/>
      <c r="L34" s="41">
        <v>16</v>
      </c>
      <c r="M34" s="35"/>
      <c r="N34" s="35">
        <v>191</v>
      </c>
      <c r="O34" s="41"/>
    </row>
    <row r="35" spans="1:15" x14ac:dyDescent="0.25">
      <c r="A35" s="10" t="s">
        <v>94</v>
      </c>
      <c r="B35" s="35">
        <f t="shared" si="0"/>
        <v>77.900000000000006</v>
      </c>
      <c r="C35" s="35"/>
      <c r="D35" s="41">
        <v>14.64</v>
      </c>
      <c r="E35" s="35"/>
      <c r="F35" s="35">
        <v>3.63</v>
      </c>
      <c r="G35" s="41"/>
      <c r="H35" s="35">
        <v>59.63</v>
      </c>
      <c r="I35" s="35"/>
      <c r="J35" s="35">
        <f t="shared" si="4"/>
        <v>55.5</v>
      </c>
      <c r="K35" s="35"/>
      <c r="L35" s="41">
        <v>1.33</v>
      </c>
      <c r="M35" s="35"/>
      <c r="N35" s="35">
        <v>54.17</v>
      </c>
      <c r="O35" s="41"/>
    </row>
    <row r="36" spans="1:15" x14ac:dyDescent="0.25">
      <c r="A36" s="10" t="s">
        <v>93</v>
      </c>
      <c r="B36" s="35">
        <f t="shared" si="0"/>
        <v>222</v>
      </c>
      <c r="C36" s="35"/>
      <c r="D36" s="41">
        <v>57</v>
      </c>
      <c r="E36" s="35"/>
      <c r="F36" s="35">
        <v>15</v>
      </c>
      <c r="G36" s="41"/>
      <c r="H36" s="35">
        <v>150</v>
      </c>
      <c r="I36" s="35"/>
      <c r="J36" s="35">
        <f t="shared" si="4"/>
        <v>133</v>
      </c>
      <c r="K36" s="35"/>
      <c r="L36" s="41">
        <v>25</v>
      </c>
      <c r="M36" s="35"/>
      <c r="N36" s="35">
        <v>108</v>
      </c>
      <c r="O36" s="41"/>
    </row>
    <row r="37" spans="1:15" x14ac:dyDescent="0.25">
      <c r="A37" s="10" t="s">
        <v>89</v>
      </c>
      <c r="B37" s="35">
        <f t="shared" si="0"/>
        <v>362.58</v>
      </c>
      <c r="C37" s="35"/>
      <c r="D37" s="41">
        <v>23.46</v>
      </c>
      <c r="E37" s="35"/>
      <c r="F37" s="35">
        <v>26.03</v>
      </c>
      <c r="G37" s="41"/>
      <c r="H37" s="35">
        <v>313.08999999999997</v>
      </c>
      <c r="I37" s="35"/>
      <c r="J37" s="35">
        <f t="shared" si="4"/>
        <v>289.49</v>
      </c>
      <c r="K37" s="35"/>
      <c r="L37" s="41">
        <v>2.3199999999999998</v>
      </c>
      <c r="M37" s="35"/>
      <c r="N37" s="35">
        <v>287.17</v>
      </c>
      <c r="O37" s="41"/>
    </row>
    <row r="38" spans="1:15" x14ac:dyDescent="0.25">
      <c r="A38" s="10" t="s">
        <v>90</v>
      </c>
      <c r="B38" s="35">
        <f t="shared" si="0"/>
        <v>886</v>
      </c>
      <c r="C38" s="35"/>
      <c r="D38" s="41">
        <v>260</v>
      </c>
      <c r="E38" s="35"/>
      <c r="F38" s="35">
        <v>140</v>
      </c>
      <c r="G38" s="41"/>
      <c r="H38" s="35">
        <v>486</v>
      </c>
      <c r="I38" s="35"/>
      <c r="J38" s="35">
        <f t="shared" si="4"/>
        <v>429</v>
      </c>
      <c r="K38" s="35"/>
      <c r="L38" s="41">
        <v>12</v>
      </c>
      <c r="M38" s="35"/>
      <c r="N38" s="35">
        <v>417</v>
      </c>
      <c r="O38" s="41"/>
    </row>
    <row r="39" spans="1:15" x14ac:dyDescent="0.25">
      <c r="A39" s="10" t="s">
        <v>91</v>
      </c>
      <c r="B39" s="35">
        <f t="shared" si="0"/>
        <v>18157.969999999998</v>
      </c>
      <c r="C39" s="35"/>
      <c r="D39" s="41">
        <v>4617.82</v>
      </c>
      <c r="E39" s="35"/>
      <c r="F39" s="35">
        <v>4661.9399999999996</v>
      </c>
      <c r="G39" s="41"/>
      <c r="H39" s="35">
        <v>8878.2099999999991</v>
      </c>
      <c r="I39" s="35"/>
      <c r="J39" s="35">
        <f t="shared" si="4"/>
        <v>6833.9</v>
      </c>
      <c r="K39" s="35"/>
      <c r="L39" s="41">
        <v>816.61</v>
      </c>
      <c r="M39" s="35"/>
      <c r="N39" s="35">
        <v>6017.29</v>
      </c>
      <c r="O39" s="41"/>
    </row>
    <row r="40" spans="1:15" x14ac:dyDescent="0.25">
      <c r="A40" s="10" t="s">
        <v>92</v>
      </c>
      <c r="B40" s="35">
        <f t="shared" si="0"/>
        <v>261.39999999999998</v>
      </c>
      <c r="C40" s="35"/>
      <c r="D40" s="41">
        <v>84.15</v>
      </c>
      <c r="E40" s="35"/>
      <c r="F40" s="35">
        <v>25.56</v>
      </c>
      <c r="G40" s="41"/>
      <c r="H40" s="35">
        <v>151.69</v>
      </c>
      <c r="I40" s="35"/>
      <c r="J40" s="35">
        <f t="shared" si="4"/>
        <v>135.66</v>
      </c>
      <c r="K40" s="35"/>
      <c r="L40" s="41">
        <v>1.74</v>
      </c>
      <c r="M40" s="35"/>
      <c r="N40" s="35">
        <v>133.91999999999999</v>
      </c>
      <c r="O40" s="4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21" sqref="A21"/>
    </sheetView>
  </sheetViews>
  <sheetFormatPr baseColWidth="10" defaultRowHeight="15" x14ac:dyDescent="0.25"/>
  <cols>
    <col min="1" max="1" width="38.7109375" style="2" customWidth="1"/>
    <col min="2" max="2" width="9.5703125" style="2" bestFit="1" customWidth="1"/>
    <col min="3" max="3" width="7.7109375" style="2" bestFit="1" customWidth="1"/>
    <col min="4" max="4" width="10.5703125" style="2" bestFit="1" customWidth="1"/>
    <col min="5" max="5" width="7.7109375" style="2" bestFit="1" customWidth="1"/>
    <col min="6" max="6" width="10.5703125" style="2" bestFit="1" customWidth="1"/>
    <col min="7" max="7" width="7" style="2" bestFit="1" customWidth="1"/>
    <col min="8" max="16384" width="11.42578125" style="2"/>
  </cols>
  <sheetData>
    <row r="1" spans="1:7" ht="15.75" x14ac:dyDescent="0.25">
      <c r="A1" s="1" t="s">
        <v>98</v>
      </c>
      <c r="B1" s="4" t="s">
        <v>27</v>
      </c>
      <c r="C1" s="4" t="s">
        <v>20</v>
      </c>
      <c r="D1" s="1" t="s">
        <v>28</v>
      </c>
      <c r="E1" s="4" t="s">
        <v>20</v>
      </c>
      <c r="F1" s="4" t="s">
        <v>56</v>
      </c>
      <c r="G1" s="1" t="s">
        <v>20</v>
      </c>
    </row>
    <row r="2" spans="1:7" x14ac:dyDescent="0.25">
      <c r="A2" s="5" t="s">
        <v>57</v>
      </c>
      <c r="B2" s="6">
        <v>95.603089999999995</v>
      </c>
      <c r="C2" s="7">
        <f>IFERROR(B2/B$30*100,"")</f>
        <v>1.4013343027048102</v>
      </c>
      <c r="D2" s="12">
        <v>91.602140000000006</v>
      </c>
      <c r="E2" s="6">
        <f>IFERROR(D2/D$30*100,"")</f>
        <v>0.39773237057717609</v>
      </c>
      <c r="F2" s="7">
        <v>223.52486699999997</v>
      </c>
      <c r="G2" s="12">
        <f>IFERROR(F2/F$30*100,"")</f>
        <v>1.7979915169981788</v>
      </c>
    </row>
    <row r="3" spans="1:7" x14ac:dyDescent="0.25">
      <c r="A3" s="2" t="s">
        <v>58</v>
      </c>
      <c r="B3" s="8">
        <v>254.51</v>
      </c>
      <c r="C3" s="8">
        <f t="shared" ref="C3:C29" si="0">IFERROR(B3/B$30*100,"")</f>
        <v>3.7305655432413451</v>
      </c>
      <c r="D3" s="13">
        <v>1098.72</v>
      </c>
      <c r="E3" s="8">
        <f t="shared" ref="E3:E29" si="1">IFERROR(D3/D$30*100,"")</f>
        <v>4.7705928071173336</v>
      </c>
      <c r="F3" s="8">
        <v>448.98</v>
      </c>
      <c r="G3" s="13">
        <f t="shared" ref="G3:G29" si="2">IFERROR(F3/F$30*100,"")</f>
        <v>3.6115097265748171</v>
      </c>
    </row>
    <row r="4" spans="1:7" x14ac:dyDescent="0.25">
      <c r="A4" s="2" t="s">
        <v>59</v>
      </c>
      <c r="B4" s="8">
        <v>6.24</v>
      </c>
      <c r="C4" s="8">
        <f t="shared" si="0"/>
        <v>9.146488935533377E-2</v>
      </c>
      <c r="D4" s="13">
        <v>63.54</v>
      </c>
      <c r="E4" s="8">
        <f t="shared" si="1"/>
        <v>0.27588782125039624</v>
      </c>
      <c r="F4" s="8">
        <v>112.79</v>
      </c>
      <c r="G4" s="13">
        <f t="shared" si="2"/>
        <v>0.90726130798782501</v>
      </c>
    </row>
    <row r="5" spans="1:7" x14ac:dyDescent="0.25">
      <c r="A5" s="2" t="s">
        <v>60</v>
      </c>
      <c r="B5" s="8">
        <v>72.52</v>
      </c>
      <c r="C5" s="8">
        <f t="shared" si="0"/>
        <v>1.0629861820591033</v>
      </c>
      <c r="D5" s="13">
        <v>211.44</v>
      </c>
      <c r="E5" s="8">
        <f t="shared" si="1"/>
        <v>0.91806296703153567</v>
      </c>
      <c r="F5" s="8">
        <v>170.73</v>
      </c>
      <c r="G5" s="13">
        <f t="shared" si="2"/>
        <v>1.3733196481315837</v>
      </c>
    </row>
    <row r="6" spans="1:7" x14ac:dyDescent="0.25">
      <c r="A6" s="2" t="s">
        <v>61</v>
      </c>
      <c r="B6" s="8">
        <v>121.2</v>
      </c>
      <c r="C6" s="8">
        <f t="shared" si="0"/>
        <v>1.7765295817093674</v>
      </c>
      <c r="D6" s="13">
        <v>1595.4</v>
      </c>
      <c r="E6" s="8">
        <f t="shared" si="1"/>
        <v>6.9271550208196757</v>
      </c>
      <c r="F6" s="8">
        <v>166.5</v>
      </c>
      <c r="G6" s="13">
        <f t="shared" si="2"/>
        <v>1.3392943326533633</v>
      </c>
    </row>
    <row r="7" spans="1:7" x14ac:dyDescent="0.25">
      <c r="A7" s="2" t="s">
        <v>62</v>
      </c>
      <c r="B7" s="8">
        <v>1090</v>
      </c>
      <c r="C7" s="8">
        <f t="shared" si="0"/>
        <v>15.977039967518239</v>
      </c>
      <c r="D7" s="13">
        <v>5112</v>
      </c>
      <c r="E7" s="8">
        <f t="shared" si="1"/>
        <v>22.196074004281169</v>
      </c>
      <c r="F7" s="8">
        <v>1613</v>
      </c>
      <c r="G7" s="13">
        <f t="shared" si="2"/>
        <v>12.974665216635886</v>
      </c>
    </row>
    <row r="8" spans="1:7" x14ac:dyDescent="0.25">
      <c r="A8" s="2" t="s">
        <v>63</v>
      </c>
      <c r="B8" s="8">
        <v>8.89</v>
      </c>
      <c r="C8" s="8">
        <f t="shared" si="0"/>
        <v>0.13030815166168547</v>
      </c>
      <c r="D8" s="13">
        <v>45.03</v>
      </c>
      <c r="E8" s="8">
        <f t="shared" si="1"/>
        <v>0.19551823404005889</v>
      </c>
      <c r="F8" s="8" t="s">
        <v>8</v>
      </c>
      <c r="G8" s="13" t="str">
        <f t="shared" si="2"/>
        <v/>
      </c>
    </row>
    <row r="9" spans="1:7" x14ac:dyDescent="0.25">
      <c r="A9" s="2" t="s">
        <v>64</v>
      </c>
      <c r="B9" s="8">
        <v>633.38</v>
      </c>
      <c r="C9" s="8">
        <f t="shared" si="0"/>
        <v>9.2839794262630289</v>
      </c>
      <c r="D9" s="13">
        <v>320.13</v>
      </c>
      <c r="E9" s="8">
        <f t="shared" si="1"/>
        <v>1.3899900569230301</v>
      </c>
      <c r="F9" s="8">
        <v>176.78</v>
      </c>
      <c r="G9" s="13">
        <f t="shared" si="2"/>
        <v>1.4219846974562256</v>
      </c>
    </row>
    <row r="10" spans="1:7" x14ac:dyDescent="0.25">
      <c r="A10" s="2" t="s">
        <v>65</v>
      </c>
      <c r="B10" s="8">
        <v>34.729999999999997</v>
      </c>
      <c r="C10" s="8">
        <f t="shared" si="0"/>
        <v>0.50906660373569579</v>
      </c>
      <c r="D10" s="13">
        <v>76.040000000000006</v>
      </c>
      <c r="E10" s="8">
        <f t="shared" si="1"/>
        <v>0.33016225885867378</v>
      </c>
      <c r="F10" s="8">
        <v>239.14</v>
      </c>
      <c r="G10" s="13">
        <f t="shared" si="2"/>
        <v>1.9235966769412929</v>
      </c>
    </row>
    <row r="11" spans="1:7" x14ac:dyDescent="0.25">
      <c r="A11" s="5" t="s">
        <v>66</v>
      </c>
      <c r="B11" s="12">
        <v>677.74</v>
      </c>
      <c r="C11" s="12">
        <f t="shared" si="0"/>
        <v>9.9342009794365236</v>
      </c>
      <c r="D11" s="12">
        <v>5003.43</v>
      </c>
      <c r="E11" s="12">
        <f t="shared" si="1"/>
        <v>21.724667948990714</v>
      </c>
      <c r="F11" s="12">
        <v>1708</v>
      </c>
      <c r="G11" s="12">
        <f t="shared" si="2"/>
        <v>13.738827148179848</v>
      </c>
    </row>
    <row r="12" spans="1:7" x14ac:dyDescent="0.25">
      <c r="A12" s="2" t="s">
        <v>67</v>
      </c>
      <c r="B12" s="8">
        <v>1434.59</v>
      </c>
      <c r="C12" s="8">
        <f t="shared" si="0"/>
        <v>21.027983272478888</v>
      </c>
      <c r="D12" s="13">
        <v>2201.11</v>
      </c>
      <c r="E12" s="8">
        <f t="shared" si="1"/>
        <v>9.5571205891164563</v>
      </c>
      <c r="F12" s="8">
        <v>1676</v>
      </c>
      <c r="G12" s="13">
        <f t="shared" si="2"/>
        <v>13.481425234396619</v>
      </c>
    </row>
    <row r="13" spans="1:7" x14ac:dyDescent="0.25">
      <c r="A13" s="2" t="s">
        <v>68</v>
      </c>
      <c r="B13" s="8">
        <v>43.37</v>
      </c>
      <c r="C13" s="8">
        <f t="shared" si="0"/>
        <v>0.63571029668923484</v>
      </c>
      <c r="D13" s="13">
        <v>81.3</v>
      </c>
      <c r="E13" s="8">
        <f t="shared" si="1"/>
        <v>0.35300094220423689</v>
      </c>
      <c r="F13" s="8">
        <v>68.92</v>
      </c>
      <c r="G13" s="13">
        <f t="shared" si="2"/>
        <v>0.55437937181062935</v>
      </c>
    </row>
    <row r="14" spans="1:7" x14ac:dyDescent="0.25">
      <c r="A14" s="2" t="s">
        <v>69</v>
      </c>
      <c r="B14" s="8">
        <v>732.28</v>
      </c>
      <c r="C14" s="8">
        <f t="shared" si="0"/>
        <v>10.733639291205739</v>
      </c>
      <c r="D14" s="13">
        <v>1270.8699999999999</v>
      </c>
      <c r="E14" s="8">
        <f t="shared" si="1"/>
        <v>5.51806036185853</v>
      </c>
      <c r="F14" s="8">
        <v>1389.48</v>
      </c>
      <c r="G14" s="13">
        <f t="shared" si="2"/>
        <v>11.176712848860031</v>
      </c>
    </row>
    <row r="15" spans="1:7" x14ac:dyDescent="0.25">
      <c r="A15" s="2" t="s">
        <v>70</v>
      </c>
      <c r="B15" s="8">
        <v>4.6399999999999997</v>
      </c>
      <c r="C15" s="8">
        <f t="shared" si="0"/>
        <v>6.8012353623196908E-2</v>
      </c>
      <c r="D15" s="13">
        <v>42.39</v>
      </c>
      <c r="E15" s="8">
        <f t="shared" si="1"/>
        <v>0.18405547281719067</v>
      </c>
      <c r="F15" s="8">
        <v>26.68</v>
      </c>
      <c r="G15" s="13">
        <f t="shared" si="2"/>
        <v>0.21460884561676719</v>
      </c>
    </row>
    <row r="16" spans="1:7" x14ac:dyDescent="0.25">
      <c r="A16" s="2" t="s">
        <v>71</v>
      </c>
      <c r="B16" s="8">
        <v>14.52</v>
      </c>
      <c r="C16" s="8">
        <f t="shared" si="0"/>
        <v>0.21283176176914204</v>
      </c>
      <c r="D16" s="13">
        <v>35.11</v>
      </c>
      <c r="E16" s="8">
        <f t="shared" si="1"/>
        <v>0.15244604035412984</v>
      </c>
      <c r="F16" s="8">
        <v>35.17</v>
      </c>
      <c r="G16" s="13">
        <f t="shared" si="2"/>
        <v>0.28290079086738013</v>
      </c>
    </row>
    <row r="17" spans="1:7" x14ac:dyDescent="0.25">
      <c r="A17" s="2" t="s">
        <v>72</v>
      </c>
      <c r="B17" s="8">
        <v>41.73</v>
      </c>
      <c r="C17" s="8">
        <f t="shared" si="0"/>
        <v>0.61167144756379455</v>
      </c>
      <c r="D17" s="13">
        <v>75.78</v>
      </c>
      <c r="E17" s="8">
        <f t="shared" si="1"/>
        <v>0.32903335055642158</v>
      </c>
      <c r="F17" s="8">
        <v>98.81</v>
      </c>
      <c r="G17" s="13">
        <f t="shared" si="2"/>
        <v>0.79480884690377673</v>
      </c>
    </row>
    <row r="18" spans="1:7" x14ac:dyDescent="0.25">
      <c r="A18" s="2" t="s">
        <v>73</v>
      </c>
      <c r="B18" s="8">
        <v>10.25</v>
      </c>
      <c r="C18" s="8">
        <f t="shared" si="0"/>
        <v>0.15024280703400178</v>
      </c>
      <c r="D18" s="13">
        <v>12.34</v>
      </c>
      <c r="E18" s="8">
        <f t="shared" si="1"/>
        <v>5.3579724806891556E-2</v>
      </c>
      <c r="F18" s="8">
        <v>0</v>
      </c>
      <c r="G18" s="13">
        <f t="shared" si="2"/>
        <v>0</v>
      </c>
    </row>
    <row r="19" spans="1:7" x14ac:dyDescent="0.25">
      <c r="A19" s="2" t="s">
        <v>74</v>
      </c>
      <c r="B19" s="8">
        <v>28.07</v>
      </c>
      <c r="C19" s="8">
        <f t="shared" si="0"/>
        <v>0.41144542375067605</v>
      </c>
      <c r="D19" s="13">
        <v>448.09</v>
      </c>
      <c r="E19" s="8">
        <f t="shared" si="1"/>
        <v>1.9455866198314453</v>
      </c>
      <c r="F19" s="8">
        <v>513.78</v>
      </c>
      <c r="G19" s="13">
        <f t="shared" si="2"/>
        <v>4.1327486019858553</v>
      </c>
    </row>
    <row r="20" spans="1:7" x14ac:dyDescent="0.25">
      <c r="A20" s="2" t="s">
        <v>75</v>
      </c>
      <c r="B20" s="8">
        <v>1.1399999999999999</v>
      </c>
      <c r="C20" s="8">
        <f t="shared" si="0"/>
        <v>1.6709931709147512E-2</v>
      </c>
      <c r="D20" s="13">
        <v>4.5599999999999996</v>
      </c>
      <c r="E20" s="8">
        <f t="shared" si="1"/>
        <v>1.9799314839499635E-2</v>
      </c>
      <c r="F20" s="8">
        <v>4.1500000000000004</v>
      </c>
      <c r="G20" s="13">
        <f t="shared" si="2"/>
        <v>3.3381810693762511E-2</v>
      </c>
    </row>
    <row r="21" spans="1:7" x14ac:dyDescent="0.25">
      <c r="A21" s="2" t="s">
        <v>76</v>
      </c>
      <c r="B21" s="8">
        <v>432.84</v>
      </c>
      <c r="C21" s="8">
        <f t="shared" si="0"/>
        <v>6.3444972289363246</v>
      </c>
      <c r="D21" s="13">
        <v>1661.65</v>
      </c>
      <c r="E21" s="8">
        <f t="shared" si="1"/>
        <v>7.2148095401435466</v>
      </c>
      <c r="F21" s="8" t="s">
        <v>8</v>
      </c>
      <c r="G21" s="13" t="str">
        <f t="shared" si="2"/>
        <v/>
      </c>
    </row>
    <row r="22" spans="1:7" x14ac:dyDescent="0.25">
      <c r="A22" s="2" t="s">
        <v>77</v>
      </c>
      <c r="B22" s="8">
        <v>218.36</v>
      </c>
      <c r="C22" s="8">
        <f t="shared" si="0"/>
        <v>3.2006848140433788</v>
      </c>
      <c r="D22" s="13">
        <v>503.17</v>
      </c>
      <c r="E22" s="8">
        <f t="shared" si="1"/>
        <v>2.1847415017085594</v>
      </c>
      <c r="F22" s="8" t="s">
        <v>8</v>
      </c>
      <c r="G22" s="13" t="str">
        <f t="shared" si="2"/>
        <v/>
      </c>
    </row>
    <row r="23" spans="1:7" x14ac:dyDescent="0.25">
      <c r="A23" s="2" t="s">
        <v>78</v>
      </c>
      <c r="B23" s="8">
        <v>559.38</v>
      </c>
      <c r="C23" s="8">
        <f t="shared" si="0"/>
        <v>8.1992996486516994</v>
      </c>
      <c r="D23" s="13">
        <v>1974.49</v>
      </c>
      <c r="E23" s="8">
        <f t="shared" si="1"/>
        <v>8.5731467450534282</v>
      </c>
      <c r="F23" s="8">
        <v>2696.01</v>
      </c>
      <c r="G23" s="13">
        <f t="shared" si="2"/>
        <v>21.686191674335102</v>
      </c>
    </row>
    <row r="24" spans="1:7" x14ac:dyDescent="0.25">
      <c r="A24" s="2" t="s">
        <v>79</v>
      </c>
      <c r="B24" s="8">
        <v>97.78</v>
      </c>
      <c r="C24" s="8">
        <f t="shared" si="0"/>
        <v>1.433243089930214</v>
      </c>
      <c r="D24" s="13">
        <v>357.82</v>
      </c>
      <c r="E24" s="8">
        <f t="shared" si="1"/>
        <v>1.5536383411995087</v>
      </c>
      <c r="F24" s="8">
        <v>355.8</v>
      </c>
      <c r="G24" s="13">
        <f t="shared" si="2"/>
        <v>2.8619875288772771</v>
      </c>
    </row>
    <row r="25" spans="1:7" x14ac:dyDescent="0.25">
      <c r="A25" s="2" t="s">
        <v>80</v>
      </c>
      <c r="B25" s="8">
        <v>32.19</v>
      </c>
      <c r="C25" s="8">
        <f t="shared" si="0"/>
        <v>0.47183570326092844</v>
      </c>
      <c r="D25" s="13">
        <v>331.37</v>
      </c>
      <c r="E25" s="8">
        <f t="shared" si="1"/>
        <v>1.4387936312203933</v>
      </c>
      <c r="F25" s="8">
        <v>462.32</v>
      </c>
      <c r="G25" s="13">
        <f t="shared" si="2"/>
        <v>3.7188141493832005</v>
      </c>
    </row>
    <row r="26" spans="1:7" x14ac:dyDescent="0.25">
      <c r="A26" s="2" t="s">
        <v>81</v>
      </c>
      <c r="B26" s="8">
        <v>36.5</v>
      </c>
      <c r="C26" s="8">
        <f t="shared" si="0"/>
        <v>0.53501097138937215</v>
      </c>
      <c r="D26" s="13">
        <v>22.77</v>
      </c>
      <c r="E26" s="8">
        <f t="shared" si="1"/>
        <v>9.8866315547238307E-2</v>
      </c>
      <c r="F26" s="8">
        <v>72.94</v>
      </c>
      <c r="G26" s="13">
        <f t="shared" si="2"/>
        <v>0.5867154872296475</v>
      </c>
    </row>
    <row r="27" spans="1:7" x14ac:dyDescent="0.25">
      <c r="A27" s="2" t="s">
        <v>82</v>
      </c>
      <c r="B27" s="8">
        <v>7.93</v>
      </c>
      <c r="C27" s="8">
        <f t="shared" si="0"/>
        <v>0.11623663022240333</v>
      </c>
      <c r="D27" s="13">
        <v>61.01</v>
      </c>
      <c r="E27" s="8">
        <f t="shared" si="1"/>
        <v>0.26490267507848086</v>
      </c>
      <c r="F27" s="8">
        <v>73</v>
      </c>
      <c r="G27" s="13">
        <f t="shared" si="2"/>
        <v>0.58719811581799108</v>
      </c>
    </row>
    <row r="28" spans="1:7" x14ac:dyDescent="0.25">
      <c r="A28" s="2" t="s">
        <v>83</v>
      </c>
      <c r="B28" s="8">
        <v>86.53</v>
      </c>
      <c r="C28" s="8">
        <f t="shared" si="0"/>
        <v>1.2683424480636267</v>
      </c>
      <c r="D28" s="13">
        <v>175.02</v>
      </c>
      <c r="E28" s="8">
        <f t="shared" si="1"/>
        <v>0.75992896561605838</v>
      </c>
      <c r="F28" s="8">
        <v>145.32</v>
      </c>
      <c r="G28" s="13">
        <f t="shared" si="2"/>
        <v>1.1689264409680886</v>
      </c>
    </row>
    <row r="29" spans="1:7" x14ac:dyDescent="0.25">
      <c r="A29" s="2" t="s">
        <v>84</v>
      </c>
      <c r="B29" s="8">
        <v>141</v>
      </c>
      <c r="C29" s="8">
        <f t="shared" si="0"/>
        <v>2.066754711394561</v>
      </c>
      <c r="D29" s="13">
        <v>246.54</v>
      </c>
      <c r="E29" s="8">
        <f t="shared" si="1"/>
        <v>1.0704655878355789</v>
      </c>
      <c r="F29" s="8">
        <v>177.62</v>
      </c>
      <c r="G29" s="13">
        <f t="shared" si="2"/>
        <v>1.4287414976930355</v>
      </c>
    </row>
    <row r="30" spans="1:7" x14ac:dyDescent="0.25">
      <c r="A30" s="5" t="s">
        <v>97</v>
      </c>
      <c r="B30" s="12">
        <v>6822.29</v>
      </c>
      <c r="C30" s="12"/>
      <c r="D30" s="12">
        <v>23031.1</v>
      </c>
      <c r="E30" s="12"/>
      <c r="F30" s="12">
        <f>SUM(F3:F29)</f>
        <v>12431.92</v>
      </c>
      <c r="G30" s="12"/>
    </row>
    <row r="31" spans="1:7" x14ac:dyDescent="0.25">
      <c r="A31" s="10" t="s">
        <v>86</v>
      </c>
      <c r="B31" s="11">
        <v>4.6399999999999997</v>
      </c>
      <c r="C31" s="11"/>
      <c r="D31" s="15">
        <v>6.82</v>
      </c>
      <c r="E31" s="11"/>
      <c r="F31" s="11">
        <v>9.09</v>
      </c>
      <c r="G31" s="15"/>
    </row>
    <row r="32" spans="1:7" x14ac:dyDescent="0.25">
      <c r="A32" s="10" t="s">
        <v>96</v>
      </c>
      <c r="B32" s="11" t="s">
        <v>8</v>
      </c>
      <c r="C32" s="11"/>
      <c r="D32" s="15" t="s">
        <v>8</v>
      </c>
      <c r="E32" s="11"/>
      <c r="F32" s="11" t="s">
        <v>8</v>
      </c>
      <c r="G32" s="15"/>
    </row>
    <row r="33" spans="1:7" x14ac:dyDescent="0.25">
      <c r="A33" s="10" t="s">
        <v>87</v>
      </c>
      <c r="B33" s="11" t="s">
        <v>8</v>
      </c>
      <c r="C33" s="11"/>
      <c r="D33" s="15" t="s">
        <v>8</v>
      </c>
      <c r="E33" s="11"/>
      <c r="F33" s="11" t="s">
        <v>8</v>
      </c>
      <c r="G33" s="15"/>
    </row>
    <row r="34" spans="1:7" x14ac:dyDescent="0.25">
      <c r="A34" s="10" t="s">
        <v>88</v>
      </c>
      <c r="B34" s="11">
        <v>144.28</v>
      </c>
      <c r="C34" s="11"/>
      <c r="D34" s="15">
        <v>224.09</v>
      </c>
      <c r="E34" s="11"/>
      <c r="F34" s="11">
        <v>105.52</v>
      </c>
      <c r="G34" s="15"/>
    </row>
    <row r="35" spans="1:7" x14ac:dyDescent="0.25">
      <c r="A35" s="10" t="s">
        <v>85</v>
      </c>
      <c r="B35" s="11" t="s">
        <v>8</v>
      </c>
      <c r="C35" s="11"/>
      <c r="D35" s="15" t="s">
        <v>8</v>
      </c>
      <c r="E35" s="11"/>
      <c r="F35" s="11" t="s">
        <v>8</v>
      </c>
      <c r="G35" s="15"/>
    </row>
    <row r="36" spans="1:7" x14ac:dyDescent="0.25">
      <c r="A36" s="10" t="s">
        <v>95</v>
      </c>
      <c r="B36" s="11">
        <v>14.47</v>
      </c>
      <c r="C36" s="11"/>
      <c r="D36" s="15">
        <v>7.62</v>
      </c>
      <c r="E36" s="11"/>
      <c r="F36" s="11">
        <v>68.75</v>
      </c>
      <c r="G36" s="15"/>
    </row>
    <row r="37" spans="1:7" x14ac:dyDescent="0.25">
      <c r="A37" s="10" t="s">
        <v>94</v>
      </c>
      <c r="B37" s="11">
        <v>6.01</v>
      </c>
      <c r="C37" s="11"/>
      <c r="D37" s="15">
        <v>0.56000000000000005</v>
      </c>
      <c r="E37" s="11"/>
      <c r="F37" s="11">
        <v>1.26</v>
      </c>
      <c r="G37" s="15"/>
    </row>
    <row r="38" spans="1:7" x14ac:dyDescent="0.25">
      <c r="A38" s="10" t="s">
        <v>93</v>
      </c>
      <c r="B38" s="11">
        <v>0.54</v>
      </c>
      <c r="C38" s="11"/>
      <c r="D38" s="15">
        <v>10.58</v>
      </c>
      <c r="E38" s="11"/>
      <c r="F38" s="11">
        <v>0</v>
      </c>
      <c r="G38" s="15"/>
    </row>
    <row r="39" spans="1:7" x14ac:dyDescent="0.25">
      <c r="A39" s="10" t="s">
        <v>89</v>
      </c>
      <c r="B39" s="11">
        <v>4.88</v>
      </c>
      <c r="C39" s="11"/>
      <c r="D39" s="15">
        <v>3.86</v>
      </c>
      <c r="E39" s="11"/>
      <c r="F39" s="11">
        <v>5.65</v>
      </c>
      <c r="G39" s="15"/>
    </row>
    <row r="40" spans="1:7" x14ac:dyDescent="0.25">
      <c r="A40" s="10" t="s">
        <v>90</v>
      </c>
      <c r="B40" s="11">
        <v>47.36</v>
      </c>
      <c r="C40" s="11"/>
      <c r="D40" s="15">
        <v>170.7</v>
      </c>
      <c r="E40" s="11"/>
      <c r="F40" s="11">
        <v>93.07</v>
      </c>
      <c r="G40" s="15"/>
    </row>
    <row r="41" spans="1:7" x14ac:dyDescent="0.25">
      <c r="A41" s="10" t="s">
        <v>91</v>
      </c>
      <c r="B41" s="11">
        <v>458.32</v>
      </c>
      <c r="C41" s="11"/>
      <c r="D41" s="15">
        <v>0</v>
      </c>
      <c r="E41" s="11"/>
      <c r="F41" s="11">
        <v>2194.4699999999998</v>
      </c>
      <c r="G41" s="15"/>
    </row>
    <row r="42" spans="1:7" x14ac:dyDescent="0.25">
      <c r="A42" s="10" t="s">
        <v>92</v>
      </c>
      <c r="B42" s="11" t="s">
        <v>8</v>
      </c>
      <c r="C42" s="11"/>
      <c r="D42" s="15" t="s">
        <v>8</v>
      </c>
      <c r="E42" s="11"/>
      <c r="F42" s="11" t="s">
        <v>8</v>
      </c>
      <c r="G42" s="15"/>
    </row>
    <row r="43" spans="1:7" x14ac:dyDescent="0.25">
      <c r="B43" s="13"/>
      <c r="C43" s="13"/>
      <c r="D43" s="13"/>
      <c r="E43" s="13"/>
      <c r="F43" s="13"/>
      <c r="G43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A14" sqref="A14"/>
    </sheetView>
  </sheetViews>
  <sheetFormatPr baseColWidth="10" defaultRowHeight="15" x14ac:dyDescent="0.25"/>
  <cols>
    <col min="1" max="1" width="38.7109375" style="2" customWidth="1"/>
    <col min="2" max="2" width="10.28515625" style="2" bestFit="1" customWidth="1"/>
    <col min="3" max="3" width="9.7109375" style="2" bestFit="1" customWidth="1"/>
    <col min="4" max="4" width="21.5703125" style="2" bestFit="1" customWidth="1"/>
    <col min="5" max="5" width="8" style="2" bestFit="1" customWidth="1"/>
    <col min="6" max="6" width="18.28515625" style="2" bestFit="1" customWidth="1"/>
    <col min="7" max="7" width="7" style="2" bestFit="1" customWidth="1"/>
    <col min="8" max="8" width="14.5703125" style="2" bestFit="1" customWidth="1"/>
    <col min="9" max="9" width="8" style="2" bestFit="1" customWidth="1"/>
    <col min="10" max="10" width="11.5703125" style="2" bestFit="1" customWidth="1"/>
    <col min="11" max="11" width="8" style="2" bestFit="1" customWidth="1"/>
    <col min="12" max="12" width="16.7109375" style="2" bestFit="1" customWidth="1"/>
    <col min="13" max="13" width="7" style="2" bestFit="1" customWidth="1"/>
    <col min="14" max="14" width="17.85546875" style="2" bestFit="1" customWidth="1"/>
    <col min="15" max="15" width="8" style="2" bestFit="1" customWidth="1"/>
    <col min="16" max="16" width="16.140625" style="2" bestFit="1" customWidth="1"/>
    <col min="17" max="17" width="8" style="2" bestFit="1" customWidth="1"/>
    <col min="18" max="16384" width="11.42578125" style="2"/>
  </cols>
  <sheetData>
    <row r="1" spans="1:17" ht="15.75" x14ac:dyDescent="0.25">
      <c r="A1" s="1" t="s">
        <v>98</v>
      </c>
      <c r="B1" s="4" t="s">
        <v>19</v>
      </c>
      <c r="C1" s="4" t="s">
        <v>20</v>
      </c>
      <c r="D1" s="1" t="s">
        <v>21</v>
      </c>
      <c r="E1" s="4" t="s">
        <v>20</v>
      </c>
      <c r="F1" s="4" t="s">
        <v>22</v>
      </c>
      <c r="G1" s="1" t="s">
        <v>20</v>
      </c>
      <c r="H1" s="4" t="s">
        <v>23</v>
      </c>
      <c r="I1" s="4" t="s">
        <v>20</v>
      </c>
      <c r="J1" s="1" t="s">
        <v>11</v>
      </c>
      <c r="K1" s="4" t="s">
        <v>20</v>
      </c>
      <c r="L1" s="4" t="s">
        <v>24</v>
      </c>
      <c r="M1" s="1" t="s">
        <v>20</v>
      </c>
      <c r="N1" s="1" t="s">
        <v>25</v>
      </c>
      <c r="O1" s="4" t="s">
        <v>20</v>
      </c>
      <c r="P1" s="4" t="s">
        <v>26</v>
      </c>
      <c r="Q1" s="4" t="s">
        <v>20</v>
      </c>
    </row>
    <row r="2" spans="1:17" x14ac:dyDescent="0.25">
      <c r="A2" s="5" t="s">
        <v>57</v>
      </c>
      <c r="B2" s="6">
        <v>0.46</v>
      </c>
      <c r="C2" s="7">
        <f>IFERROR(B2/B$30*100,"")</f>
        <v>0.28428403683332304</v>
      </c>
      <c r="D2" s="12">
        <v>9.2870000000000008</v>
      </c>
      <c r="E2" s="7">
        <f>IFERROR(D2/D$30*100,"")</f>
        <v>0.25957654950737197</v>
      </c>
      <c r="F2" s="7">
        <v>72.772000000000006</v>
      </c>
      <c r="G2" s="7">
        <f>IFERROR(F2/F$30*100,"")</f>
        <v>0.94806191350296465</v>
      </c>
      <c r="H2" s="6">
        <v>82.058999999999997</v>
      </c>
      <c r="I2" s="7">
        <f>IFERROR(H2/H$30*100,"")</f>
        <v>0.71880190047722159</v>
      </c>
      <c r="J2" s="12">
        <v>1287.21</v>
      </c>
      <c r="K2" s="7">
        <v>0.28428403683332304</v>
      </c>
      <c r="L2" s="7">
        <v>258.21100000000001</v>
      </c>
      <c r="M2" s="7">
        <v>0.28428403683332304</v>
      </c>
      <c r="N2" s="12">
        <v>166.29</v>
      </c>
      <c r="O2" s="7">
        <v>0.28428403683332304</v>
      </c>
      <c r="P2" s="7">
        <v>780.245</v>
      </c>
      <c r="Q2" s="7">
        <v>0.28428403683332304</v>
      </c>
    </row>
    <row r="3" spans="1:17" x14ac:dyDescent="0.25">
      <c r="A3" s="2" t="s">
        <v>58</v>
      </c>
      <c r="B3" s="8">
        <v>3.66</v>
      </c>
      <c r="C3" s="8">
        <f t="shared" ref="C3:E29" si="0">IFERROR(B3/B$30*100,"")</f>
        <v>2.2619121191520919</v>
      </c>
      <c r="D3" s="13">
        <v>69.739999999999995</v>
      </c>
      <c r="E3" s="8">
        <f t="shared" si="0"/>
        <v>1.9492697924673328</v>
      </c>
      <c r="F3" s="8">
        <v>325.58</v>
      </c>
      <c r="G3" s="8">
        <f t="shared" ref="G3:G29" si="1">IFERROR(F3/F$30*100,"")</f>
        <v>4.2416038833383052</v>
      </c>
      <c r="H3" s="8">
        <v>398.98</v>
      </c>
      <c r="I3" s="8">
        <f t="shared" ref="I3:I29" si="2">IFERROR(H3/H$30*100,"")</f>
        <v>3.4948949201477215</v>
      </c>
      <c r="J3" s="13">
        <v>6218.27</v>
      </c>
      <c r="K3" s="8">
        <v>2.2619121191520919</v>
      </c>
      <c r="L3" s="8">
        <v>1649.78</v>
      </c>
      <c r="M3" s="8">
        <v>2.2619121191520919</v>
      </c>
      <c r="N3" s="13">
        <v>1085.56</v>
      </c>
      <c r="O3" s="8">
        <v>2.2619121191520919</v>
      </c>
      <c r="P3" s="8">
        <v>3083.96</v>
      </c>
      <c r="Q3" s="8">
        <v>2.2619121191520919</v>
      </c>
    </row>
    <row r="4" spans="1:17" x14ac:dyDescent="0.25">
      <c r="A4" s="2" t="s">
        <v>59</v>
      </c>
      <c r="B4" s="8">
        <v>0.93</v>
      </c>
      <c r="C4" s="8">
        <f t="shared" si="0"/>
        <v>0.57474816142389229</v>
      </c>
      <c r="D4" s="13">
        <v>29.75</v>
      </c>
      <c r="E4" s="8">
        <f t="shared" si="0"/>
        <v>0.83152819509468234</v>
      </c>
      <c r="F4" s="8">
        <v>36.020000000000003</v>
      </c>
      <c r="G4" s="8">
        <f t="shared" si="1"/>
        <v>0.46926276760810182</v>
      </c>
      <c r="H4" s="8">
        <v>66.7</v>
      </c>
      <c r="I4" s="8">
        <f t="shared" si="2"/>
        <v>0.58426360011492562</v>
      </c>
      <c r="J4" s="13">
        <v>592.1</v>
      </c>
      <c r="K4" s="8">
        <v>0.57474816142389229</v>
      </c>
      <c r="L4" s="8">
        <v>131.01</v>
      </c>
      <c r="M4" s="8">
        <v>0.57474816142389229</v>
      </c>
      <c r="N4" s="13">
        <v>128.72</v>
      </c>
      <c r="O4" s="8">
        <v>0.57474816142389229</v>
      </c>
      <c r="P4" s="8">
        <v>265.67</v>
      </c>
      <c r="Q4" s="8">
        <v>0.57474816142389229</v>
      </c>
    </row>
    <row r="5" spans="1:17" x14ac:dyDescent="0.25">
      <c r="A5" s="2" t="s">
        <v>60</v>
      </c>
      <c r="B5" s="8">
        <v>1.69</v>
      </c>
      <c r="C5" s="8">
        <f t="shared" si="0"/>
        <v>1.0444348309745997</v>
      </c>
      <c r="D5" s="13">
        <v>46.84</v>
      </c>
      <c r="E5" s="8">
        <f t="shared" si="0"/>
        <v>1.3092027112011742</v>
      </c>
      <c r="F5" s="8">
        <v>87.26</v>
      </c>
      <c r="G5" s="8">
        <f t="shared" si="1"/>
        <v>1.1368092476813705</v>
      </c>
      <c r="H5" s="8">
        <v>135.79</v>
      </c>
      <c r="I5" s="8">
        <f t="shared" si="2"/>
        <v>1.1894625826027847</v>
      </c>
      <c r="J5" s="13">
        <v>1546.02</v>
      </c>
      <c r="K5" s="8">
        <v>1.0444348309745997</v>
      </c>
      <c r="L5" s="8">
        <v>481.93</v>
      </c>
      <c r="M5" s="8">
        <v>1.0444348309745997</v>
      </c>
      <c r="N5" s="13">
        <v>361.62</v>
      </c>
      <c r="O5" s="8">
        <v>1.0444348309745997</v>
      </c>
      <c r="P5" s="8">
        <v>566.69000000000005</v>
      </c>
      <c r="Q5" s="8">
        <v>1.0444348309745997</v>
      </c>
    </row>
    <row r="6" spans="1:17" x14ac:dyDescent="0.25">
      <c r="A6" s="2" t="s">
        <v>61</v>
      </c>
      <c r="B6" s="8">
        <v>13</v>
      </c>
      <c r="C6" s="8">
        <f t="shared" si="0"/>
        <v>8.0341140844199987</v>
      </c>
      <c r="D6" s="13">
        <v>486</v>
      </c>
      <c r="E6" s="8">
        <f t="shared" si="0"/>
        <v>13.583956397176996</v>
      </c>
      <c r="F6" s="8">
        <v>787</v>
      </c>
      <c r="G6" s="8">
        <f t="shared" si="1"/>
        <v>10.25290944218701</v>
      </c>
      <c r="H6" s="8">
        <v>1286</v>
      </c>
      <c r="I6" s="8">
        <f t="shared" si="2"/>
        <v>11.264812439996916</v>
      </c>
      <c r="J6" s="13">
        <v>13391</v>
      </c>
      <c r="K6" s="8">
        <v>8.0341140844199987</v>
      </c>
      <c r="L6" s="8">
        <v>4674</v>
      </c>
      <c r="M6" s="8">
        <v>8.0341140844199987</v>
      </c>
      <c r="N6" s="13">
        <v>4087</v>
      </c>
      <c r="O6" s="8">
        <v>8.0341140844199987</v>
      </c>
      <c r="P6" s="8">
        <v>3344</v>
      </c>
      <c r="Q6" s="8">
        <v>8.0341140844199987</v>
      </c>
    </row>
    <row r="7" spans="1:17" x14ac:dyDescent="0.25">
      <c r="A7" s="2" t="s">
        <v>62</v>
      </c>
      <c r="B7" s="8">
        <v>19.600000000000001</v>
      </c>
      <c r="C7" s="8">
        <f t="shared" si="0"/>
        <v>12.11297200420246</v>
      </c>
      <c r="D7" s="13">
        <v>471.2</v>
      </c>
      <c r="E7" s="8">
        <f t="shared" si="0"/>
        <v>13.170288589197121</v>
      </c>
      <c r="F7" s="8">
        <v>1223.5</v>
      </c>
      <c r="G7" s="8">
        <f t="shared" si="1"/>
        <v>15.939561248431774</v>
      </c>
      <c r="H7" s="8">
        <v>1714.3</v>
      </c>
      <c r="I7" s="8">
        <f t="shared" si="2"/>
        <v>15.016538076117195</v>
      </c>
      <c r="J7" s="13">
        <v>26069.9</v>
      </c>
      <c r="K7" s="8">
        <v>12.11297200420246</v>
      </c>
      <c r="L7" s="8">
        <v>7708.8</v>
      </c>
      <c r="M7" s="8">
        <v>12.11297200420246</v>
      </c>
      <c r="N7" s="13">
        <v>4700.6000000000004</v>
      </c>
      <c r="O7" s="8">
        <v>12.11297200420246</v>
      </c>
      <c r="P7" s="8">
        <v>11946.1</v>
      </c>
      <c r="Q7" s="8">
        <v>12.11297200420246</v>
      </c>
    </row>
    <row r="8" spans="1:17" x14ac:dyDescent="0.25">
      <c r="A8" s="2" t="s">
        <v>63</v>
      </c>
      <c r="B8" s="8">
        <v>0.3</v>
      </c>
      <c r="C8" s="8">
        <f t="shared" si="0"/>
        <v>0.18540263271738458</v>
      </c>
      <c r="D8" s="13">
        <v>9.1</v>
      </c>
      <c r="E8" s="8">
        <f t="shared" si="0"/>
        <v>0.25434980085249109</v>
      </c>
      <c r="F8" s="8">
        <v>18.2</v>
      </c>
      <c r="G8" s="8">
        <f t="shared" si="1"/>
        <v>0.23710667325006807</v>
      </c>
      <c r="H8" s="8">
        <v>27.5</v>
      </c>
      <c r="I8" s="8">
        <f t="shared" si="2"/>
        <v>0.24088829090195582</v>
      </c>
      <c r="J8" s="13">
        <v>316.60000000000002</v>
      </c>
      <c r="K8" s="8">
        <v>0.18540263271738458</v>
      </c>
      <c r="L8" s="8">
        <v>103.4</v>
      </c>
      <c r="M8" s="8">
        <v>0.18540263271738458</v>
      </c>
      <c r="N8" s="13">
        <v>55.6</v>
      </c>
      <c r="O8" s="8">
        <v>0.18540263271738458</v>
      </c>
      <c r="P8" s="8">
        <v>130.1</v>
      </c>
      <c r="Q8" s="8">
        <v>0.18540263271738458</v>
      </c>
    </row>
    <row r="9" spans="1:17" x14ac:dyDescent="0.25">
      <c r="A9" s="2" t="s">
        <v>64</v>
      </c>
      <c r="B9" s="8">
        <v>0.95</v>
      </c>
      <c r="C9" s="8">
        <f t="shared" si="0"/>
        <v>0.58710833693838449</v>
      </c>
      <c r="D9" s="13">
        <v>44.05</v>
      </c>
      <c r="E9" s="8">
        <f t="shared" si="0"/>
        <v>1.231220739291454</v>
      </c>
      <c r="F9" s="8">
        <v>102.1</v>
      </c>
      <c r="G9" s="8">
        <f t="shared" si="1"/>
        <v>1.3301423812545028</v>
      </c>
      <c r="H9" s="8">
        <v>147.85</v>
      </c>
      <c r="I9" s="8">
        <f t="shared" si="2"/>
        <v>1.2951030476310608</v>
      </c>
      <c r="J9" s="13">
        <v>1678.57</v>
      </c>
      <c r="K9" s="8">
        <v>0.58710833693838449</v>
      </c>
      <c r="L9" s="8">
        <v>426.93</v>
      </c>
      <c r="M9" s="8">
        <v>0.58710833693838449</v>
      </c>
      <c r="N9" s="13">
        <v>436.33</v>
      </c>
      <c r="O9" s="8">
        <v>0.58710833693838449</v>
      </c>
      <c r="P9" s="8">
        <v>667.47</v>
      </c>
      <c r="Q9" s="8">
        <v>0.58710833693838449</v>
      </c>
    </row>
    <row r="10" spans="1:17" x14ac:dyDescent="0.25">
      <c r="A10" s="2" t="s">
        <v>65</v>
      </c>
      <c r="B10" s="8">
        <v>6.8</v>
      </c>
      <c r="C10" s="8">
        <f t="shared" si="0"/>
        <v>4.2024596749273835</v>
      </c>
      <c r="D10" s="13">
        <v>33</v>
      </c>
      <c r="E10" s="8">
        <f t="shared" si="0"/>
        <v>0.92236740968485775</v>
      </c>
      <c r="F10" s="8">
        <v>52.5</v>
      </c>
      <c r="G10" s="8">
        <f t="shared" si="1"/>
        <v>0.68396155745211951</v>
      </c>
      <c r="H10" s="8">
        <v>92.2</v>
      </c>
      <c r="I10" s="8">
        <f t="shared" si="2"/>
        <v>0.80763274258764828</v>
      </c>
      <c r="J10" s="13">
        <v>743</v>
      </c>
      <c r="K10" s="8">
        <v>4.2024596749273835</v>
      </c>
      <c r="L10" s="8">
        <v>224.3</v>
      </c>
      <c r="M10" s="8">
        <v>4.2024596749273835</v>
      </c>
      <c r="N10" s="13">
        <v>161.6</v>
      </c>
      <c r="O10" s="8">
        <v>4.2024596749273835</v>
      </c>
      <c r="P10" s="8">
        <v>264.8</v>
      </c>
      <c r="Q10" s="8">
        <v>4.2024596749273835</v>
      </c>
    </row>
    <row r="11" spans="1:17" x14ac:dyDescent="0.25">
      <c r="A11" s="5" t="s">
        <v>66</v>
      </c>
      <c r="B11" s="6">
        <v>31.24</v>
      </c>
      <c r="C11" s="7">
        <f t="shared" si="0"/>
        <v>19.306594153636979</v>
      </c>
      <c r="D11" s="12">
        <v>895.16</v>
      </c>
      <c r="E11" s="7">
        <f t="shared" si="0"/>
        <v>25.020194256166583</v>
      </c>
      <c r="F11" s="7">
        <v>1740.09</v>
      </c>
      <c r="G11" s="7">
        <f t="shared" si="1"/>
        <v>22.66961269536873</v>
      </c>
      <c r="H11" s="6">
        <v>2666.49</v>
      </c>
      <c r="I11" s="7">
        <f t="shared" si="2"/>
        <v>23.357317047532952</v>
      </c>
      <c r="J11" s="12">
        <v>32796.07</v>
      </c>
      <c r="K11" s="7">
        <v>19.306594153636979</v>
      </c>
      <c r="L11" s="7">
        <v>8484.0499999999993</v>
      </c>
      <c r="M11" s="7">
        <v>19.306594153636979</v>
      </c>
      <c r="N11" s="12">
        <v>7534.17</v>
      </c>
      <c r="O11" s="7">
        <v>19.306594153636979</v>
      </c>
      <c r="P11" s="7">
        <v>14111.37</v>
      </c>
      <c r="Q11" s="7">
        <v>19.306594153636979</v>
      </c>
    </row>
    <row r="12" spans="1:17" x14ac:dyDescent="0.25">
      <c r="A12" s="2" t="s">
        <v>67</v>
      </c>
      <c r="B12" s="8">
        <v>13</v>
      </c>
      <c r="C12" s="8">
        <f t="shared" si="0"/>
        <v>8.0341140844199987</v>
      </c>
      <c r="D12" s="13">
        <v>273</v>
      </c>
      <c r="E12" s="8">
        <f t="shared" si="0"/>
        <v>7.6304940255747331</v>
      </c>
      <c r="F12" s="8">
        <v>692</v>
      </c>
      <c r="G12" s="8">
        <f t="shared" si="1"/>
        <v>9.0152647191784112</v>
      </c>
      <c r="H12" s="8">
        <v>979</v>
      </c>
      <c r="I12" s="8">
        <f t="shared" si="2"/>
        <v>8.5756231561096286</v>
      </c>
      <c r="J12" s="13">
        <v>13393</v>
      </c>
      <c r="K12" s="8">
        <v>8.0341140844199987</v>
      </c>
      <c r="L12" s="8">
        <v>4933</v>
      </c>
      <c r="M12" s="8">
        <v>8.0341140844199987</v>
      </c>
      <c r="N12" s="13">
        <v>2138</v>
      </c>
      <c r="O12" s="8">
        <v>8.0341140844199987</v>
      </c>
      <c r="P12" s="8">
        <v>5343</v>
      </c>
      <c r="Q12" s="8">
        <v>8.0341140844199987</v>
      </c>
    </row>
    <row r="13" spans="1:17" x14ac:dyDescent="0.25">
      <c r="A13" s="2" t="s">
        <v>68</v>
      </c>
      <c r="B13" s="8">
        <v>3</v>
      </c>
      <c r="C13" s="8">
        <f t="shared" si="0"/>
        <v>1.854026327173846</v>
      </c>
      <c r="D13" s="13">
        <v>63</v>
      </c>
      <c r="E13" s="8">
        <f t="shared" si="0"/>
        <v>1.7608832366710923</v>
      </c>
      <c r="F13" s="8">
        <v>47</v>
      </c>
      <c r="G13" s="8">
        <f t="shared" si="1"/>
        <v>0.6123084419095165</v>
      </c>
      <c r="H13" s="8">
        <v>113</v>
      </c>
      <c r="I13" s="8">
        <f t="shared" si="2"/>
        <v>0.98983188625167318</v>
      </c>
      <c r="J13" s="13">
        <v>1033</v>
      </c>
      <c r="K13" s="8">
        <v>1.854026327173846</v>
      </c>
      <c r="L13" s="8">
        <v>273</v>
      </c>
      <c r="M13" s="8">
        <v>1.854026327173846</v>
      </c>
      <c r="N13" s="13">
        <v>191</v>
      </c>
      <c r="O13" s="8">
        <v>1.854026327173846</v>
      </c>
      <c r="P13" s="8">
        <v>456</v>
      </c>
      <c r="Q13" s="8">
        <v>1.854026327173846</v>
      </c>
    </row>
    <row r="14" spans="1:17" x14ac:dyDescent="0.25">
      <c r="A14" s="2" t="s">
        <v>69</v>
      </c>
      <c r="B14" s="8">
        <v>22.46</v>
      </c>
      <c r="C14" s="8">
        <f t="shared" si="0"/>
        <v>13.88047710277486</v>
      </c>
      <c r="D14" s="13">
        <v>94.88</v>
      </c>
      <c r="E14" s="8">
        <f t="shared" si="0"/>
        <v>2.6519460554817971</v>
      </c>
      <c r="F14" s="8">
        <v>473.67</v>
      </c>
      <c r="G14" s="8">
        <f t="shared" si="1"/>
        <v>6.1708965889208658</v>
      </c>
      <c r="H14" s="8">
        <v>591.01</v>
      </c>
      <c r="I14" s="8">
        <f t="shared" si="2"/>
        <v>5.1769959565805426</v>
      </c>
      <c r="J14" s="13">
        <v>8543.0300000000007</v>
      </c>
      <c r="K14" s="8">
        <v>13.88047710277486</v>
      </c>
      <c r="L14" s="8">
        <v>1424.32</v>
      </c>
      <c r="M14" s="8">
        <v>13.88047710277486</v>
      </c>
      <c r="N14" s="13">
        <v>1619.8</v>
      </c>
      <c r="O14" s="8">
        <v>13.88047710277486</v>
      </c>
      <c r="P14" s="8">
        <v>4907.8999999999996</v>
      </c>
      <c r="Q14" s="8">
        <v>13.88047710277486</v>
      </c>
    </row>
    <row r="15" spans="1:17" x14ac:dyDescent="0.25">
      <c r="A15" s="2" t="s">
        <v>70</v>
      </c>
      <c r="B15" s="8">
        <v>0.42</v>
      </c>
      <c r="C15" s="8">
        <f t="shared" si="0"/>
        <v>0.25956368580433842</v>
      </c>
      <c r="D15" s="13">
        <v>5.13</v>
      </c>
      <c r="E15" s="8">
        <f t="shared" si="0"/>
        <v>0.14338620641464606</v>
      </c>
      <c r="F15" s="8">
        <v>27.27</v>
      </c>
      <c r="G15" s="8">
        <f t="shared" si="1"/>
        <v>0.35526917469941516</v>
      </c>
      <c r="H15" s="8">
        <v>32.82</v>
      </c>
      <c r="I15" s="8">
        <f t="shared" si="2"/>
        <v>0.28748922572371605</v>
      </c>
      <c r="J15" s="13">
        <v>359.06</v>
      </c>
      <c r="K15" s="8">
        <v>0.25956368580433842</v>
      </c>
      <c r="L15" s="8">
        <v>129.13999999999999</v>
      </c>
      <c r="M15" s="8">
        <v>0.25956368580433842</v>
      </c>
      <c r="N15" s="13">
        <v>70.73</v>
      </c>
      <c r="O15" s="8">
        <v>0.25956368580433842</v>
      </c>
      <c r="P15" s="8">
        <v>126.37</v>
      </c>
      <c r="Q15" s="8">
        <v>0.25956368580433842</v>
      </c>
    </row>
    <row r="16" spans="1:17" x14ac:dyDescent="0.25">
      <c r="A16" s="2" t="s">
        <v>71</v>
      </c>
      <c r="B16" s="8">
        <v>0.44</v>
      </c>
      <c r="C16" s="8">
        <f t="shared" si="0"/>
        <v>0.27192386131883073</v>
      </c>
      <c r="D16" s="13">
        <v>18.489999999999998</v>
      </c>
      <c r="E16" s="8">
        <f t="shared" si="0"/>
        <v>0.51680525469918248</v>
      </c>
      <c r="F16" s="8">
        <v>16.260000000000002</v>
      </c>
      <c r="G16" s="8">
        <f t="shared" si="1"/>
        <v>0.21183266522231359</v>
      </c>
      <c r="H16" s="8">
        <v>35.18</v>
      </c>
      <c r="I16" s="8">
        <f t="shared" si="2"/>
        <v>0.30816182087021116</v>
      </c>
      <c r="J16" s="13">
        <v>306.82</v>
      </c>
      <c r="K16" s="8">
        <v>0.27192386131883073</v>
      </c>
      <c r="L16" s="8">
        <v>55.61</v>
      </c>
      <c r="M16" s="8">
        <v>0.27192386131883073</v>
      </c>
      <c r="N16" s="13">
        <v>92.16</v>
      </c>
      <c r="O16" s="8">
        <v>0.27192386131883073</v>
      </c>
      <c r="P16" s="8">
        <v>123.87</v>
      </c>
      <c r="Q16" s="8">
        <v>0.27192386131883073</v>
      </c>
    </row>
    <row r="17" spans="1:17" x14ac:dyDescent="0.25">
      <c r="A17" s="2" t="s">
        <v>72</v>
      </c>
      <c r="B17" s="8">
        <v>0.4</v>
      </c>
      <c r="C17" s="8">
        <f t="shared" si="0"/>
        <v>0.24720351028984611</v>
      </c>
      <c r="D17" s="13">
        <v>8.8000000000000007</v>
      </c>
      <c r="E17" s="8">
        <f t="shared" si="0"/>
        <v>0.24596464258262876</v>
      </c>
      <c r="F17" s="8">
        <v>36.5</v>
      </c>
      <c r="G17" s="8">
        <f t="shared" si="1"/>
        <v>0.47551613041909258</v>
      </c>
      <c r="H17" s="8">
        <v>45.7</v>
      </c>
      <c r="I17" s="8">
        <f t="shared" si="2"/>
        <v>0.40031254160797752</v>
      </c>
      <c r="J17" s="13">
        <v>580.4</v>
      </c>
      <c r="K17" s="8">
        <v>0.24720351028984611</v>
      </c>
      <c r="L17" s="8">
        <v>111.8</v>
      </c>
      <c r="M17" s="8">
        <v>0.24720351028984611</v>
      </c>
      <c r="N17" s="13">
        <v>157.69999999999999</v>
      </c>
      <c r="O17" s="8">
        <v>0.24720351028984611</v>
      </c>
      <c r="P17" s="8">
        <v>265.2</v>
      </c>
      <c r="Q17" s="8">
        <v>0.24720351028984611</v>
      </c>
    </row>
    <row r="18" spans="1:17" x14ac:dyDescent="0.25">
      <c r="A18" s="2" t="s">
        <v>73</v>
      </c>
      <c r="B18" s="8">
        <v>7.0000000000000007E-2</v>
      </c>
      <c r="C18" s="8">
        <f t="shared" si="0"/>
        <v>4.3260614300723074E-2</v>
      </c>
      <c r="D18" s="13">
        <v>1.0900000000000001</v>
      </c>
      <c r="E18" s="8">
        <f t="shared" si="0"/>
        <v>3.0466075047166516E-2</v>
      </c>
      <c r="F18" s="8">
        <v>3.16</v>
      </c>
      <c r="G18" s="8">
        <f t="shared" si="1"/>
        <v>4.1167971839022807E-2</v>
      </c>
      <c r="H18" s="8">
        <v>4.3099999999999996</v>
      </c>
      <c r="I18" s="8">
        <f t="shared" si="2"/>
        <v>3.7753764864997437E-2</v>
      </c>
      <c r="J18" s="13">
        <v>82.13</v>
      </c>
      <c r="K18" s="8">
        <v>4.3260614300723074E-2</v>
      </c>
      <c r="L18" s="8">
        <v>16.78</v>
      </c>
      <c r="M18" s="8">
        <v>4.3260614300723074E-2</v>
      </c>
      <c r="N18" s="13">
        <v>23.6</v>
      </c>
      <c r="O18" s="8">
        <v>4.3260614300723074E-2</v>
      </c>
      <c r="P18" s="8">
        <v>37.44</v>
      </c>
      <c r="Q18" s="8">
        <v>4.3260614300723074E-2</v>
      </c>
    </row>
    <row r="19" spans="1:17" x14ac:dyDescent="0.25">
      <c r="A19" s="2" t="s">
        <v>74</v>
      </c>
      <c r="B19" s="8">
        <v>3</v>
      </c>
      <c r="C19" s="8">
        <f t="shared" si="0"/>
        <v>1.854026327173846</v>
      </c>
      <c r="D19" s="13">
        <v>78</v>
      </c>
      <c r="E19" s="8">
        <f t="shared" si="0"/>
        <v>2.1801411501642094</v>
      </c>
      <c r="F19" s="8">
        <v>166</v>
      </c>
      <c r="G19" s="8">
        <f t="shared" si="1"/>
        <v>2.162621305467654</v>
      </c>
      <c r="H19" s="8">
        <v>246</v>
      </c>
      <c r="I19" s="8">
        <f t="shared" si="2"/>
        <v>2.1548552567956776</v>
      </c>
      <c r="J19" s="13">
        <v>2850</v>
      </c>
      <c r="K19" s="8">
        <v>1.854026327173846</v>
      </c>
      <c r="L19" s="8">
        <v>717</v>
      </c>
      <c r="M19" s="8">
        <v>1.854026327173846</v>
      </c>
      <c r="N19" s="13">
        <v>565</v>
      </c>
      <c r="O19" s="8">
        <v>1.854026327173846</v>
      </c>
      <c r="P19" s="8">
        <v>1322</v>
      </c>
      <c r="Q19" s="8">
        <v>1.854026327173846</v>
      </c>
    </row>
    <row r="20" spans="1:17" x14ac:dyDescent="0.25">
      <c r="A20" s="2" t="s">
        <v>75</v>
      </c>
      <c r="B20" s="8">
        <v>0.21</v>
      </c>
      <c r="C20" s="8">
        <f t="shared" si="0"/>
        <v>0.12978184290216921</v>
      </c>
      <c r="D20" s="13">
        <v>0.63</v>
      </c>
      <c r="E20" s="8">
        <f t="shared" si="0"/>
        <v>1.7608832366710923E-2</v>
      </c>
      <c r="F20" s="8">
        <v>3.79</v>
      </c>
      <c r="G20" s="8">
        <f t="shared" si="1"/>
        <v>4.9375510528448241E-2</v>
      </c>
      <c r="H20" s="8">
        <v>4.63</v>
      </c>
      <c r="I20" s="8">
        <f t="shared" si="2"/>
        <v>4.0556828613674746E-2</v>
      </c>
      <c r="J20" s="13">
        <v>40.090000000000003</v>
      </c>
      <c r="K20" s="8">
        <v>0.12978184290216921</v>
      </c>
      <c r="L20" s="8">
        <v>10</v>
      </c>
      <c r="M20" s="8">
        <v>0.12978184290216921</v>
      </c>
      <c r="N20" s="13">
        <v>10.32</v>
      </c>
      <c r="O20" s="8">
        <v>0.12978184290216921</v>
      </c>
      <c r="P20" s="8">
        <v>15.14</v>
      </c>
      <c r="Q20" s="8">
        <v>0.12978184290216921</v>
      </c>
    </row>
    <row r="21" spans="1:17" x14ac:dyDescent="0.25">
      <c r="A21" s="2" t="s">
        <v>76</v>
      </c>
      <c r="B21" s="8">
        <v>5</v>
      </c>
      <c r="C21" s="8">
        <f t="shared" si="0"/>
        <v>3.0900438786230762</v>
      </c>
      <c r="D21" s="13">
        <v>343</v>
      </c>
      <c r="E21" s="8">
        <f t="shared" si="0"/>
        <v>9.5870309552092792</v>
      </c>
      <c r="F21" s="8">
        <v>580</v>
      </c>
      <c r="G21" s="8">
        <f t="shared" si="1"/>
        <v>7.5561467299472245</v>
      </c>
      <c r="H21" s="8">
        <v>928</v>
      </c>
      <c r="I21" s="8">
        <f t="shared" si="2"/>
        <v>8.1288848711641819</v>
      </c>
      <c r="J21" s="13">
        <v>11541</v>
      </c>
      <c r="K21" s="8">
        <v>3.0900438786230762</v>
      </c>
      <c r="L21" s="8">
        <v>4872</v>
      </c>
      <c r="M21" s="8">
        <v>3.0900438786230762</v>
      </c>
      <c r="N21" s="13">
        <v>1696</v>
      </c>
      <c r="O21" s="8">
        <v>3.0900438786230762</v>
      </c>
      <c r="P21" s="8">
        <v>4045</v>
      </c>
      <c r="Q21" s="8">
        <v>3.0900438786230762</v>
      </c>
    </row>
    <row r="22" spans="1:17" x14ac:dyDescent="0.25">
      <c r="A22" s="2" t="s">
        <v>77</v>
      </c>
      <c r="B22" s="8">
        <v>3.74</v>
      </c>
      <c r="C22" s="8">
        <f t="shared" si="0"/>
        <v>2.3113528212100611</v>
      </c>
      <c r="D22" s="13">
        <v>64.569999999999993</v>
      </c>
      <c r="E22" s="8">
        <f t="shared" si="0"/>
        <v>1.8047655649500383</v>
      </c>
      <c r="F22" s="8">
        <v>162.27000000000001</v>
      </c>
      <c r="G22" s="8">
        <f t="shared" si="1"/>
        <v>2.1140274652905795</v>
      </c>
      <c r="H22" s="8">
        <v>230.58</v>
      </c>
      <c r="I22" s="8">
        <f t="shared" si="2"/>
        <v>2.0197826224062903</v>
      </c>
      <c r="J22" s="13">
        <v>2806.46</v>
      </c>
      <c r="K22" s="8">
        <v>2.3113528212100611</v>
      </c>
      <c r="L22" s="8">
        <v>664.11</v>
      </c>
      <c r="M22" s="8">
        <v>2.3113528212100611</v>
      </c>
      <c r="N22" s="13">
        <v>739.94</v>
      </c>
      <c r="O22" s="8">
        <v>2.3113528212100611</v>
      </c>
      <c r="P22" s="8">
        <v>1171.83</v>
      </c>
      <c r="Q22" s="8">
        <v>2.3113528212100611</v>
      </c>
    </row>
    <row r="23" spans="1:17" x14ac:dyDescent="0.25">
      <c r="A23" s="2" t="s">
        <v>78</v>
      </c>
      <c r="B23" s="8">
        <v>14.7</v>
      </c>
      <c r="C23" s="8">
        <f t="shared" si="0"/>
        <v>9.0847290031518444</v>
      </c>
      <c r="D23" s="13">
        <v>268.3</v>
      </c>
      <c r="E23" s="8">
        <f t="shared" si="0"/>
        <v>7.4991265460135565</v>
      </c>
      <c r="F23" s="8">
        <v>546.70000000000005</v>
      </c>
      <c r="G23" s="8">
        <f t="shared" si="1"/>
        <v>7.1223196849347374</v>
      </c>
      <c r="H23" s="8">
        <v>829.7</v>
      </c>
      <c r="I23" s="8">
        <f t="shared" si="2"/>
        <v>7.2678187258673743</v>
      </c>
      <c r="J23" s="13">
        <v>11727.4</v>
      </c>
      <c r="K23" s="8">
        <v>9.0847290031518444</v>
      </c>
      <c r="L23" s="8">
        <v>2376.8000000000002</v>
      </c>
      <c r="M23" s="8">
        <v>9.0847290031518444</v>
      </c>
      <c r="N23" s="13">
        <v>3443.7</v>
      </c>
      <c r="O23" s="8">
        <v>9.0847290031518444</v>
      </c>
      <c r="P23" s="8">
        <v>5077.2</v>
      </c>
      <c r="Q23" s="8">
        <v>9.0847290031518444</v>
      </c>
    </row>
    <row r="24" spans="1:17" x14ac:dyDescent="0.25">
      <c r="A24" s="2" t="s">
        <v>79</v>
      </c>
      <c r="B24" s="8">
        <v>5.01</v>
      </c>
      <c r="C24" s="8">
        <f t="shared" si="0"/>
        <v>3.0962239663803222</v>
      </c>
      <c r="D24" s="13">
        <v>73.349999999999994</v>
      </c>
      <c r="E24" s="8">
        <f t="shared" si="0"/>
        <v>2.050171196981343</v>
      </c>
      <c r="F24" s="8">
        <v>157.55000000000001</v>
      </c>
      <c r="G24" s="8">
        <f t="shared" si="1"/>
        <v>2.0525360643158366</v>
      </c>
      <c r="H24" s="8">
        <v>235.92</v>
      </c>
      <c r="I24" s="8">
        <f t="shared" si="2"/>
        <v>2.0665587487123425</v>
      </c>
      <c r="J24" s="13">
        <v>2259.1799999999998</v>
      </c>
      <c r="K24" s="8">
        <v>3.0962239663803222</v>
      </c>
      <c r="L24" s="8">
        <v>820.8</v>
      </c>
      <c r="M24" s="8">
        <v>3.0962239663803222</v>
      </c>
      <c r="N24" s="13">
        <v>426.16</v>
      </c>
      <c r="O24" s="8">
        <v>3.0962239663803222</v>
      </c>
      <c r="P24" s="8">
        <v>776.3</v>
      </c>
      <c r="Q24" s="8">
        <v>3.0962239663803222</v>
      </c>
    </row>
    <row r="25" spans="1:17" x14ac:dyDescent="0.25">
      <c r="A25" s="2" t="s">
        <v>80</v>
      </c>
      <c r="B25" s="8">
        <v>7.9</v>
      </c>
      <c r="C25" s="8">
        <f t="shared" si="0"/>
        <v>4.8822693282244609</v>
      </c>
      <c r="D25" s="13">
        <v>117.9</v>
      </c>
      <c r="E25" s="8">
        <f t="shared" si="0"/>
        <v>3.2953672000559013</v>
      </c>
      <c r="F25" s="8">
        <v>197.8</v>
      </c>
      <c r="G25" s="8">
        <f t="shared" si="1"/>
        <v>2.5769065916957947</v>
      </c>
      <c r="H25" s="8">
        <v>323.60000000000002</v>
      </c>
      <c r="I25" s="8">
        <f t="shared" si="2"/>
        <v>2.8345982158499239</v>
      </c>
      <c r="J25" s="13">
        <v>3784.5</v>
      </c>
      <c r="K25" s="8">
        <v>4.8822693282244609</v>
      </c>
      <c r="L25" s="8">
        <v>710.4</v>
      </c>
      <c r="M25" s="8">
        <v>4.8822693282244609</v>
      </c>
      <c r="N25" s="13">
        <v>743.7</v>
      </c>
      <c r="O25" s="8">
        <v>4.8822693282244609</v>
      </c>
      <c r="P25" s="8">
        <v>2006.8</v>
      </c>
      <c r="Q25" s="8">
        <v>4.8822693282244609</v>
      </c>
    </row>
    <row r="26" spans="1:17" x14ac:dyDescent="0.25">
      <c r="A26" s="2" t="s">
        <v>81</v>
      </c>
      <c r="B26" s="8" t="s">
        <v>8</v>
      </c>
      <c r="C26" s="8" t="str">
        <f t="shared" si="0"/>
        <v/>
      </c>
      <c r="D26" s="13">
        <v>6.29</v>
      </c>
      <c r="E26" s="8">
        <f t="shared" si="0"/>
        <v>0.17580881839144713</v>
      </c>
      <c r="F26" s="8">
        <v>9.36</v>
      </c>
      <c r="G26" s="8">
        <f t="shared" si="1"/>
        <v>0.12194057481432072</v>
      </c>
      <c r="H26" s="8">
        <v>16.350000000000001</v>
      </c>
      <c r="I26" s="8">
        <f t="shared" si="2"/>
        <v>0.14321903840898104</v>
      </c>
      <c r="J26" s="13">
        <v>229.48</v>
      </c>
      <c r="K26" s="8" t="s">
        <v>10</v>
      </c>
      <c r="L26" s="8">
        <v>50.45</v>
      </c>
      <c r="M26" s="8" t="s">
        <v>10</v>
      </c>
      <c r="N26" s="13">
        <v>43.96</v>
      </c>
      <c r="O26" s="8" t="s">
        <v>10</v>
      </c>
      <c r="P26" s="8">
        <v>118.73</v>
      </c>
      <c r="Q26" s="8" t="s">
        <v>10</v>
      </c>
    </row>
    <row r="27" spans="1:17" x14ac:dyDescent="0.25">
      <c r="A27" s="2" t="s">
        <v>82</v>
      </c>
      <c r="B27" s="8">
        <v>1.2</v>
      </c>
      <c r="C27" s="8">
        <f t="shared" si="0"/>
        <v>0.74161053086953832</v>
      </c>
      <c r="D27" s="13">
        <v>16.7</v>
      </c>
      <c r="E27" s="8">
        <f t="shared" si="0"/>
        <v>0.46677381035567045</v>
      </c>
      <c r="F27" s="8">
        <v>33.29</v>
      </c>
      <c r="G27" s="8">
        <f t="shared" si="1"/>
        <v>0.43369676662059159</v>
      </c>
      <c r="H27" s="8">
        <v>51.19</v>
      </c>
      <c r="I27" s="8">
        <f t="shared" si="2"/>
        <v>0.44840260404622251</v>
      </c>
      <c r="J27" s="13">
        <v>538.30999999999995</v>
      </c>
      <c r="K27" s="8">
        <v>0.74161053086953832</v>
      </c>
      <c r="L27" s="8">
        <v>202.98</v>
      </c>
      <c r="M27" s="8">
        <v>0.74161053086953832</v>
      </c>
      <c r="N27" s="13">
        <v>98.15</v>
      </c>
      <c r="O27" s="8">
        <v>0.74161053086953832</v>
      </c>
      <c r="P27" s="8">
        <v>186</v>
      </c>
      <c r="Q27" s="8">
        <v>0.74161053086953832</v>
      </c>
    </row>
    <row r="28" spans="1:17" x14ac:dyDescent="0.25">
      <c r="A28" s="2" t="s">
        <v>83</v>
      </c>
      <c r="B28" s="8">
        <v>1.1000000000000001</v>
      </c>
      <c r="C28" s="8">
        <f t="shared" si="0"/>
        <v>0.67980965329707677</v>
      </c>
      <c r="D28" s="13">
        <v>23</v>
      </c>
      <c r="E28" s="8">
        <f t="shared" si="0"/>
        <v>0.6428621340227797</v>
      </c>
      <c r="F28" s="8">
        <v>65.7</v>
      </c>
      <c r="G28" s="8">
        <f t="shared" si="1"/>
        <v>0.85592903475436666</v>
      </c>
      <c r="H28" s="8">
        <v>89.8</v>
      </c>
      <c r="I28" s="8">
        <f t="shared" si="2"/>
        <v>0.78660976447256847</v>
      </c>
      <c r="J28" s="13">
        <v>1103.9000000000001</v>
      </c>
      <c r="K28" s="8">
        <v>0.67980965329707677</v>
      </c>
      <c r="L28" s="8">
        <v>299.7</v>
      </c>
      <c r="M28" s="8">
        <v>0.67980965329707677</v>
      </c>
      <c r="N28" s="13">
        <v>263.7</v>
      </c>
      <c r="O28" s="8">
        <v>0.67980965329707677</v>
      </c>
      <c r="P28" s="8">
        <v>450.6</v>
      </c>
      <c r="Q28" s="8">
        <v>0.67980965329707677</v>
      </c>
    </row>
    <row r="29" spans="1:17" x14ac:dyDescent="0.25">
      <c r="A29" s="2" t="s">
        <v>84</v>
      </c>
      <c r="B29" s="8">
        <v>1.3</v>
      </c>
      <c r="C29" s="8">
        <f t="shared" si="0"/>
        <v>0.80341140844199987</v>
      </c>
      <c r="D29" s="13">
        <v>36.799999999999997</v>
      </c>
      <c r="E29" s="8">
        <f t="shared" si="0"/>
        <v>1.0285794144364475</v>
      </c>
      <c r="F29" s="8">
        <v>85.3</v>
      </c>
      <c r="G29" s="8">
        <f t="shared" si="1"/>
        <v>1.1112746828698246</v>
      </c>
      <c r="H29" s="8">
        <v>123.5</v>
      </c>
      <c r="I29" s="8">
        <f t="shared" si="2"/>
        <v>1.0818074155051471</v>
      </c>
      <c r="J29" s="13">
        <v>1389.3</v>
      </c>
      <c r="K29" s="8">
        <v>0.80341140844199987</v>
      </c>
      <c r="L29" s="8">
        <v>362.3</v>
      </c>
      <c r="M29" s="8">
        <v>0.80341140844199987</v>
      </c>
      <c r="N29" s="13">
        <v>348.4</v>
      </c>
      <c r="O29" s="8">
        <v>0.80341140844199987</v>
      </c>
      <c r="P29" s="8">
        <v>555.1</v>
      </c>
      <c r="Q29" s="8">
        <v>0.80341140844199987</v>
      </c>
    </row>
    <row r="30" spans="1:17" x14ac:dyDescent="0.25">
      <c r="A30" s="5" t="s">
        <v>97</v>
      </c>
      <c r="B30" s="12">
        <v>161.81</v>
      </c>
      <c r="C30" s="12"/>
      <c r="D30" s="12">
        <v>3577.75</v>
      </c>
      <c r="E30" s="12"/>
      <c r="F30" s="12">
        <v>7675.87</v>
      </c>
      <c r="G30" s="12"/>
      <c r="H30" s="12">
        <v>11416.08</v>
      </c>
      <c r="I30" s="12"/>
      <c r="J30" s="12">
        <v>145918.6</v>
      </c>
      <c r="K30" s="12"/>
      <c r="L30" s="12">
        <v>41914.370000000003</v>
      </c>
      <c r="M30" s="12"/>
      <c r="N30" s="12">
        <v>31223.21</v>
      </c>
      <c r="O30" s="12"/>
      <c r="P30" s="12">
        <v>61364.63</v>
      </c>
      <c r="Q30" s="12"/>
    </row>
    <row r="31" spans="1:17" x14ac:dyDescent="0.25">
      <c r="A31" s="10" t="s">
        <v>86</v>
      </c>
      <c r="B31" s="11" t="s">
        <v>8</v>
      </c>
      <c r="C31" s="11"/>
      <c r="D31" s="15" t="s">
        <v>8</v>
      </c>
      <c r="E31" s="11"/>
      <c r="F31" s="11" t="s">
        <v>8</v>
      </c>
      <c r="G31" s="15"/>
      <c r="H31" s="11" t="s">
        <v>8</v>
      </c>
      <c r="I31" s="11"/>
      <c r="J31" s="15" t="s">
        <v>8</v>
      </c>
      <c r="K31" s="11"/>
      <c r="L31" s="11" t="s">
        <v>8</v>
      </c>
      <c r="M31" s="15"/>
      <c r="N31" s="15" t="s">
        <v>8</v>
      </c>
      <c r="O31" s="11"/>
      <c r="P31" s="11" t="s">
        <v>8</v>
      </c>
      <c r="Q31" s="11"/>
    </row>
    <row r="32" spans="1:17" x14ac:dyDescent="0.25">
      <c r="A32" s="10" t="s">
        <v>88</v>
      </c>
      <c r="B32" s="11">
        <v>2.3199999999999998</v>
      </c>
      <c r="C32" s="11"/>
      <c r="D32" s="15">
        <v>41.23</v>
      </c>
      <c r="E32" s="11"/>
      <c r="F32" s="11">
        <v>77.33</v>
      </c>
      <c r="G32" s="15"/>
      <c r="H32" s="11">
        <v>120.87</v>
      </c>
      <c r="I32" s="11"/>
      <c r="J32" s="15">
        <v>1315.1</v>
      </c>
      <c r="K32" s="11"/>
      <c r="L32" s="11">
        <v>505.38</v>
      </c>
      <c r="M32" s="15"/>
      <c r="N32" s="15">
        <v>232.57</v>
      </c>
      <c r="O32" s="11"/>
      <c r="P32" s="11">
        <v>456.27</v>
      </c>
      <c r="Q32" s="11"/>
    </row>
    <row r="33" spans="1:17" x14ac:dyDescent="0.25">
      <c r="A33" s="10" t="s">
        <v>85</v>
      </c>
      <c r="B33" s="11" t="s">
        <v>8</v>
      </c>
      <c r="C33" s="11"/>
      <c r="D33" s="15" t="s">
        <v>8</v>
      </c>
      <c r="E33" s="11"/>
      <c r="F33" s="11" t="s">
        <v>8</v>
      </c>
      <c r="G33" s="15"/>
      <c r="H33" s="11" t="s">
        <v>8</v>
      </c>
      <c r="I33" s="11"/>
      <c r="J33" s="15" t="s">
        <v>8</v>
      </c>
      <c r="K33" s="11"/>
      <c r="L33" s="11" t="s">
        <v>8</v>
      </c>
      <c r="M33" s="15"/>
      <c r="N33" s="15" t="s">
        <v>8</v>
      </c>
      <c r="O33" s="11"/>
      <c r="P33" s="11" t="s">
        <v>8</v>
      </c>
      <c r="Q33" s="11"/>
    </row>
    <row r="34" spans="1:17" x14ac:dyDescent="0.25">
      <c r="A34" s="10" t="s">
        <v>95</v>
      </c>
      <c r="B34" s="11">
        <v>8</v>
      </c>
      <c r="C34" s="11"/>
      <c r="D34" s="15">
        <v>20</v>
      </c>
      <c r="E34" s="11"/>
      <c r="F34" s="11">
        <v>74</v>
      </c>
      <c r="G34" s="15"/>
      <c r="H34" s="11">
        <v>103</v>
      </c>
      <c r="I34" s="11"/>
      <c r="J34" s="15">
        <v>547</v>
      </c>
      <c r="K34" s="11"/>
      <c r="L34" s="11">
        <v>190</v>
      </c>
      <c r="M34" s="15"/>
      <c r="N34" s="15">
        <v>99</v>
      </c>
      <c r="O34" s="11"/>
      <c r="P34" s="11">
        <v>155</v>
      </c>
      <c r="Q34" s="11"/>
    </row>
    <row r="35" spans="1:17" x14ac:dyDescent="0.25">
      <c r="A35" s="10" t="s">
        <v>94</v>
      </c>
      <c r="B35" s="11">
        <v>0.21</v>
      </c>
      <c r="C35" s="11"/>
      <c r="D35" s="15">
        <v>1.1000000000000001</v>
      </c>
      <c r="E35" s="11"/>
      <c r="F35" s="11">
        <v>2.19</v>
      </c>
      <c r="G35" s="15"/>
      <c r="H35" s="11">
        <v>3.82</v>
      </c>
      <c r="I35" s="11"/>
      <c r="J35" s="15">
        <v>25.81</v>
      </c>
      <c r="K35" s="11"/>
      <c r="L35" s="11">
        <v>6.42</v>
      </c>
      <c r="M35" s="15"/>
      <c r="N35" s="15">
        <v>4.8499999999999996</v>
      </c>
      <c r="O35" s="11"/>
      <c r="P35" s="11">
        <v>10.72</v>
      </c>
      <c r="Q35" s="11"/>
    </row>
    <row r="36" spans="1:17" x14ac:dyDescent="0.25">
      <c r="A36" s="10" t="s">
        <v>93</v>
      </c>
      <c r="B36" s="11">
        <v>1</v>
      </c>
      <c r="C36" s="11"/>
      <c r="D36" s="15">
        <v>1</v>
      </c>
      <c r="E36" s="11"/>
      <c r="F36" s="11">
        <v>16</v>
      </c>
      <c r="G36" s="15"/>
      <c r="H36" s="11">
        <v>18</v>
      </c>
      <c r="I36" s="11"/>
      <c r="J36" s="15">
        <v>164</v>
      </c>
      <c r="K36" s="11"/>
      <c r="L36" s="11">
        <v>44</v>
      </c>
      <c r="M36" s="15"/>
      <c r="N36" s="15">
        <v>28</v>
      </c>
      <c r="O36" s="11"/>
      <c r="P36" s="11">
        <v>74</v>
      </c>
      <c r="Q36" s="11"/>
    </row>
    <row r="37" spans="1:17" x14ac:dyDescent="0.25">
      <c r="A37" s="10" t="s">
        <v>89</v>
      </c>
      <c r="B37" s="11">
        <v>4.57</v>
      </c>
      <c r="C37" s="11"/>
      <c r="D37" s="15">
        <v>3.94</v>
      </c>
      <c r="E37" s="11"/>
      <c r="F37" s="11">
        <v>9.42</v>
      </c>
      <c r="G37" s="15"/>
      <c r="H37" s="11">
        <v>17.93</v>
      </c>
      <c r="I37" s="11"/>
      <c r="J37" s="15">
        <v>158.4</v>
      </c>
      <c r="K37" s="11"/>
      <c r="L37" s="11">
        <v>32.200000000000003</v>
      </c>
      <c r="M37" s="15"/>
      <c r="N37" s="15">
        <v>35.67</v>
      </c>
      <c r="O37" s="11"/>
      <c r="P37" s="11">
        <v>71.88</v>
      </c>
      <c r="Q37" s="11"/>
    </row>
    <row r="38" spans="1:17" x14ac:dyDescent="0.25">
      <c r="A38" s="10" t="s">
        <v>90</v>
      </c>
      <c r="B38" s="11">
        <v>48</v>
      </c>
      <c r="C38" s="11"/>
      <c r="D38" s="15">
        <v>244</v>
      </c>
      <c r="E38" s="11"/>
      <c r="F38" s="11">
        <v>180</v>
      </c>
      <c r="G38" s="15"/>
      <c r="H38" s="11">
        <v>472</v>
      </c>
      <c r="I38" s="11"/>
      <c r="J38" s="15">
        <v>2983</v>
      </c>
      <c r="K38" s="11"/>
      <c r="L38" s="11">
        <v>980</v>
      </c>
      <c r="M38" s="15"/>
      <c r="N38" s="15">
        <v>594</v>
      </c>
      <c r="O38" s="11"/>
      <c r="P38" s="11">
        <v>938</v>
      </c>
      <c r="Q38" s="11"/>
    </row>
    <row r="39" spans="1:17" x14ac:dyDescent="0.25">
      <c r="A39" s="10" t="s">
        <v>91</v>
      </c>
      <c r="B39" s="11" t="s">
        <v>8</v>
      </c>
      <c r="C39" s="11"/>
      <c r="D39" s="15" t="s">
        <v>8</v>
      </c>
      <c r="E39" s="11"/>
      <c r="F39" s="11" t="s">
        <v>8</v>
      </c>
      <c r="G39" s="15"/>
      <c r="H39" s="11" t="s">
        <v>8</v>
      </c>
      <c r="I39" s="11"/>
      <c r="J39" s="15" t="s">
        <v>8</v>
      </c>
      <c r="K39" s="11"/>
      <c r="L39" s="11" t="s">
        <v>8</v>
      </c>
      <c r="M39" s="15"/>
      <c r="N39" s="15" t="s">
        <v>8</v>
      </c>
      <c r="O39" s="11"/>
      <c r="P39" s="11" t="s">
        <v>8</v>
      </c>
      <c r="Q39" s="11"/>
    </row>
    <row r="40" spans="1:17" x14ac:dyDescent="0.25">
      <c r="A40" s="10" t="s">
        <v>92</v>
      </c>
      <c r="B40" s="11">
        <v>1.38</v>
      </c>
      <c r="C40" s="11"/>
      <c r="D40" s="15">
        <v>2.66</v>
      </c>
      <c r="E40" s="11"/>
      <c r="F40" s="11">
        <v>9.19</v>
      </c>
      <c r="G40" s="15"/>
      <c r="H40" s="11">
        <v>14.15</v>
      </c>
      <c r="I40" s="11"/>
      <c r="J40" s="15">
        <v>45.39</v>
      </c>
      <c r="K40" s="11"/>
      <c r="L40" s="11">
        <v>10.95</v>
      </c>
      <c r="M40" s="15"/>
      <c r="N40" s="15">
        <v>7.21</v>
      </c>
      <c r="O40" s="11"/>
      <c r="P40" s="11">
        <v>13.09</v>
      </c>
      <c r="Q40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A19" sqref="A19"/>
    </sheetView>
  </sheetViews>
  <sheetFormatPr baseColWidth="10" defaultRowHeight="15" x14ac:dyDescent="0.25"/>
  <cols>
    <col min="1" max="1" width="38.7109375" customWidth="1"/>
    <col min="2" max="2" width="11.5703125" bestFit="1" customWidth="1"/>
    <col min="3" max="3" width="7" bestFit="1" customWidth="1"/>
  </cols>
  <sheetData>
    <row r="1" spans="1:3" x14ac:dyDescent="0.25">
      <c r="A1" s="16" t="s">
        <v>98</v>
      </c>
      <c r="B1" s="16" t="s">
        <v>52</v>
      </c>
      <c r="C1" s="16" t="s">
        <v>20</v>
      </c>
    </row>
    <row r="2" spans="1:3" x14ac:dyDescent="0.25">
      <c r="A2" s="5" t="s">
        <v>57</v>
      </c>
      <c r="B2" s="6">
        <v>2888.223</v>
      </c>
      <c r="C2" s="7">
        <f t="shared" ref="C2:C29" si="0">IFERROR(B2/B$30*100,"")</f>
        <v>1.769981100966175</v>
      </c>
    </row>
    <row r="3" spans="1:3" x14ac:dyDescent="0.25">
      <c r="A3" s="2" t="s">
        <v>58</v>
      </c>
      <c r="B3" s="8">
        <v>4502</v>
      </c>
      <c r="C3" s="8">
        <f t="shared" si="0"/>
        <v>2.758947254609398</v>
      </c>
    </row>
    <row r="4" spans="1:3" x14ac:dyDescent="0.25">
      <c r="A4" s="2" t="s">
        <v>59</v>
      </c>
      <c r="B4" s="8">
        <v>1005.45</v>
      </c>
      <c r="C4" s="8">
        <f t="shared" si="0"/>
        <v>0.6161669296195067</v>
      </c>
    </row>
    <row r="5" spans="1:3" x14ac:dyDescent="0.25">
      <c r="A5" s="2" t="s">
        <v>60</v>
      </c>
      <c r="B5" s="8">
        <v>3268.14</v>
      </c>
      <c r="C5" s="8">
        <f t="shared" si="0"/>
        <v>2.0028045048154501</v>
      </c>
    </row>
    <row r="6" spans="1:3" x14ac:dyDescent="0.25">
      <c r="A6" s="2" t="s">
        <v>61</v>
      </c>
      <c r="B6" s="8">
        <v>5666</v>
      </c>
      <c r="C6" s="8">
        <f t="shared" si="0"/>
        <v>3.4722779086221345</v>
      </c>
    </row>
    <row r="7" spans="1:3" x14ac:dyDescent="0.25">
      <c r="A7" s="2" t="s">
        <v>62</v>
      </c>
      <c r="B7" s="8">
        <v>33188.89</v>
      </c>
      <c r="C7" s="8">
        <f t="shared" si="0"/>
        <v>20.339048633725746</v>
      </c>
    </row>
    <row r="8" spans="1:3" x14ac:dyDescent="0.25">
      <c r="A8" s="2" t="s">
        <v>63</v>
      </c>
      <c r="B8" s="8">
        <v>849</v>
      </c>
      <c r="C8" s="8">
        <f t="shared" si="0"/>
        <v>0.52029014197320722</v>
      </c>
    </row>
    <row r="9" spans="1:3" x14ac:dyDescent="0.25">
      <c r="A9" s="2" t="s">
        <v>64</v>
      </c>
      <c r="B9" s="8">
        <v>8561.4699999999993</v>
      </c>
      <c r="C9" s="8">
        <f t="shared" si="0"/>
        <v>5.246700167019263</v>
      </c>
    </row>
    <row r="10" spans="1:3" x14ac:dyDescent="0.25">
      <c r="A10" s="2" t="s">
        <v>65</v>
      </c>
      <c r="B10" s="8">
        <v>1990.33</v>
      </c>
      <c r="C10" s="8">
        <f t="shared" si="0"/>
        <v>1.2197280073893209</v>
      </c>
    </row>
    <row r="11" spans="1:3" x14ac:dyDescent="0.25">
      <c r="A11" s="2" t="s">
        <v>66</v>
      </c>
      <c r="B11" s="8">
        <v>8686.2199999999993</v>
      </c>
      <c r="C11" s="8">
        <f t="shared" si="0"/>
        <v>5.3231503380571397</v>
      </c>
    </row>
    <row r="12" spans="1:3" x14ac:dyDescent="0.25">
      <c r="A12" s="2" t="s">
        <v>67</v>
      </c>
      <c r="B12" s="8">
        <v>26288.53</v>
      </c>
      <c r="C12" s="8">
        <f t="shared" si="0"/>
        <v>16.110321561798489</v>
      </c>
    </row>
    <row r="13" spans="1:3" x14ac:dyDescent="0.25">
      <c r="A13" s="2" t="s">
        <v>68</v>
      </c>
      <c r="B13" s="8">
        <v>612</v>
      </c>
      <c r="C13" s="8">
        <f t="shared" si="0"/>
        <v>0.37505013767679957</v>
      </c>
    </row>
    <row r="14" spans="1:3" x14ac:dyDescent="0.25">
      <c r="A14" s="2" t="s">
        <v>69</v>
      </c>
      <c r="B14" s="8">
        <v>13509.51</v>
      </c>
      <c r="C14" s="8">
        <f t="shared" si="0"/>
        <v>8.2789927866766355</v>
      </c>
    </row>
    <row r="15" spans="1:3" x14ac:dyDescent="0.25">
      <c r="A15" s="2" t="s">
        <v>70</v>
      </c>
      <c r="B15" s="8">
        <v>347.41</v>
      </c>
      <c r="C15" s="8">
        <f t="shared" si="0"/>
        <v>0.21290223583381854</v>
      </c>
    </row>
    <row r="16" spans="1:3" x14ac:dyDescent="0.25">
      <c r="A16" s="2" t="s">
        <v>71</v>
      </c>
      <c r="B16" s="8">
        <v>990.1</v>
      </c>
      <c r="C16" s="8">
        <f t="shared" si="0"/>
        <v>0.60676003482646934</v>
      </c>
    </row>
    <row r="17" spans="1:3" x14ac:dyDescent="0.25">
      <c r="A17" s="2" t="s">
        <v>72</v>
      </c>
      <c r="B17" s="8">
        <v>1491.67</v>
      </c>
      <c r="C17" s="8">
        <f t="shared" si="0"/>
        <v>0.91413568442541104</v>
      </c>
    </row>
    <row r="18" spans="1:3" x14ac:dyDescent="0.25">
      <c r="A18" s="2" t="s">
        <v>73</v>
      </c>
      <c r="B18" s="8">
        <v>450.54</v>
      </c>
      <c r="C18" s="8">
        <f t="shared" si="0"/>
        <v>0.276103086648538</v>
      </c>
    </row>
    <row r="19" spans="1:3" x14ac:dyDescent="0.25">
      <c r="A19" s="2" t="s">
        <v>74</v>
      </c>
      <c r="B19" s="8">
        <v>2019</v>
      </c>
      <c r="C19" s="8">
        <f t="shared" si="0"/>
        <v>1.2372977581200297</v>
      </c>
    </row>
    <row r="20" spans="1:3" x14ac:dyDescent="0.25">
      <c r="A20" s="2" t="s">
        <v>75</v>
      </c>
      <c r="B20" s="8">
        <v>44.94</v>
      </c>
      <c r="C20" s="8">
        <f t="shared" si="0"/>
        <v>2.7540446384306159E-2</v>
      </c>
    </row>
    <row r="21" spans="1:3" x14ac:dyDescent="0.25">
      <c r="A21" s="2" t="s">
        <v>76</v>
      </c>
      <c r="B21" s="8">
        <v>14932</v>
      </c>
      <c r="C21" s="8">
        <f t="shared" si="0"/>
        <v>9.1507330976960315</v>
      </c>
    </row>
    <row r="22" spans="1:3" x14ac:dyDescent="0.25">
      <c r="A22" s="2" t="s">
        <v>77</v>
      </c>
      <c r="B22" s="8">
        <v>3852.26</v>
      </c>
      <c r="C22" s="8">
        <f t="shared" si="0"/>
        <v>2.360769025109196</v>
      </c>
    </row>
    <row r="23" spans="1:3" x14ac:dyDescent="0.25">
      <c r="A23" s="2" t="s">
        <v>78</v>
      </c>
      <c r="B23" s="8">
        <v>14830.87</v>
      </c>
      <c r="C23" s="8">
        <f t="shared" si="0"/>
        <v>9.0887579009260069</v>
      </c>
    </row>
    <row r="24" spans="1:3" x14ac:dyDescent="0.25">
      <c r="A24" s="2" t="s">
        <v>79</v>
      </c>
      <c r="B24" s="8">
        <v>2099.13</v>
      </c>
      <c r="C24" s="8">
        <f t="shared" si="0"/>
        <v>1.2864035874207522</v>
      </c>
    </row>
    <row r="25" spans="1:3" x14ac:dyDescent="0.25">
      <c r="A25" s="2" t="s">
        <v>80</v>
      </c>
      <c r="B25" s="8">
        <v>4362.5</v>
      </c>
      <c r="C25" s="8">
        <f t="shared" si="0"/>
        <v>2.6734578849918922</v>
      </c>
    </row>
    <row r="26" spans="1:3" x14ac:dyDescent="0.25">
      <c r="A26" s="2" t="s">
        <v>81</v>
      </c>
      <c r="B26" s="8">
        <v>633.20000000000005</v>
      </c>
      <c r="C26" s="8">
        <f t="shared" si="0"/>
        <v>0.38804207055057105</v>
      </c>
    </row>
    <row r="27" spans="1:3" x14ac:dyDescent="0.25">
      <c r="A27" s="2" t="s">
        <v>82</v>
      </c>
      <c r="B27" s="8">
        <v>929.54</v>
      </c>
      <c r="C27" s="8">
        <f t="shared" si="0"/>
        <v>0.56964723035309195</v>
      </c>
    </row>
    <row r="28" spans="1:3" x14ac:dyDescent="0.25">
      <c r="A28" s="2" t="s">
        <v>83</v>
      </c>
      <c r="B28" s="8">
        <v>2406.52</v>
      </c>
      <c r="C28" s="8">
        <f t="shared" si="0"/>
        <v>1.4747804858202151</v>
      </c>
    </row>
    <row r="29" spans="1:3" x14ac:dyDescent="0.25">
      <c r="A29" s="2" t="s">
        <v>84</v>
      </c>
      <c r="B29" s="8">
        <v>2772.74</v>
      </c>
      <c r="C29" s="8">
        <f t="shared" si="0"/>
        <v>1.699209997944394</v>
      </c>
    </row>
    <row r="30" spans="1:3" x14ac:dyDescent="0.25">
      <c r="A30" s="5" t="s">
        <v>97</v>
      </c>
      <c r="B30" s="12">
        <f>SUM(B2:B29)</f>
        <v>163178.18300000002</v>
      </c>
      <c r="C30" s="5"/>
    </row>
    <row r="31" spans="1:3" x14ac:dyDescent="0.25">
      <c r="A31" s="10" t="s">
        <v>86</v>
      </c>
      <c r="B31" s="11" t="s">
        <v>8</v>
      </c>
      <c r="C31" s="11"/>
    </row>
    <row r="32" spans="1:3" x14ac:dyDescent="0.25">
      <c r="A32" s="10" t="s">
        <v>96</v>
      </c>
      <c r="B32" s="11" t="s">
        <v>8</v>
      </c>
      <c r="C32" s="11"/>
    </row>
    <row r="33" spans="1:3" x14ac:dyDescent="0.25">
      <c r="A33" s="10" t="s">
        <v>87</v>
      </c>
      <c r="B33" s="11" t="s">
        <v>8</v>
      </c>
      <c r="C33" s="11"/>
    </row>
    <row r="34" spans="1:3" x14ac:dyDescent="0.25">
      <c r="A34" s="10" t="s">
        <v>88</v>
      </c>
      <c r="B34" s="37">
        <v>3382.28</v>
      </c>
      <c r="C34" s="11"/>
    </row>
    <row r="35" spans="1:3" x14ac:dyDescent="0.25">
      <c r="A35" s="10" t="s">
        <v>85</v>
      </c>
      <c r="B35" s="37" t="s">
        <v>8</v>
      </c>
      <c r="C35" s="11"/>
    </row>
    <row r="36" spans="1:3" x14ac:dyDescent="0.25">
      <c r="A36" s="10" t="s">
        <v>94</v>
      </c>
      <c r="B36" s="37" t="s">
        <v>8</v>
      </c>
      <c r="C36" s="11"/>
    </row>
    <row r="37" spans="1:3" x14ac:dyDescent="0.25">
      <c r="A37" s="10" t="s">
        <v>93</v>
      </c>
      <c r="B37" s="37">
        <v>461.14</v>
      </c>
      <c r="C37" s="11"/>
    </row>
    <row r="38" spans="1:3" x14ac:dyDescent="0.25">
      <c r="A38" s="10" t="s">
        <v>89</v>
      </c>
      <c r="B38" s="37" t="s">
        <v>8</v>
      </c>
      <c r="C38" s="11"/>
    </row>
    <row r="39" spans="1:3" x14ac:dyDescent="0.25">
      <c r="A39" s="10" t="s">
        <v>90</v>
      </c>
      <c r="B39" s="37">
        <v>1583.74</v>
      </c>
      <c r="C39" s="11"/>
    </row>
    <row r="40" spans="1:3" x14ac:dyDescent="0.25">
      <c r="A40" s="10" t="s">
        <v>91</v>
      </c>
      <c r="B40" s="37" t="s">
        <v>8</v>
      </c>
      <c r="C40" s="11"/>
    </row>
    <row r="41" spans="1:3" x14ac:dyDescent="0.25">
      <c r="A41" s="5" t="s">
        <v>92</v>
      </c>
      <c r="B41" s="7" t="s">
        <v>8</v>
      </c>
      <c r="C4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6" workbookViewId="0">
      <selection sqref="A1:A40"/>
    </sheetView>
  </sheetViews>
  <sheetFormatPr baseColWidth="10" defaultRowHeight="15" x14ac:dyDescent="0.25"/>
  <cols>
    <col min="1" max="1" width="38.7109375" style="2" customWidth="1"/>
    <col min="2" max="2" width="10.5703125" style="36" bestFit="1" customWidth="1"/>
    <col min="3" max="3" width="7" style="8" bestFit="1" customWidth="1"/>
  </cols>
  <sheetData>
    <row r="1" spans="1:3" x14ac:dyDescent="0.25">
      <c r="A1" s="16" t="s">
        <v>98</v>
      </c>
      <c r="B1" s="31" t="s">
        <v>52</v>
      </c>
      <c r="C1" s="30" t="s">
        <v>20</v>
      </c>
    </row>
    <row r="2" spans="1:3" x14ac:dyDescent="0.25">
      <c r="A2" s="5" t="s">
        <v>57</v>
      </c>
      <c r="B2" s="32">
        <v>2818.2950000000001</v>
      </c>
      <c r="C2" s="7">
        <f t="shared" ref="C2:C29" si="0">IFERROR(B2/B$30,"")*100</f>
        <v>1.9449026318582561</v>
      </c>
    </row>
    <row r="3" spans="1:3" x14ac:dyDescent="0.25">
      <c r="A3" s="2" t="s">
        <v>58</v>
      </c>
      <c r="B3" s="33">
        <v>4431</v>
      </c>
      <c r="C3" s="8">
        <f t="shared" si="0"/>
        <v>3.0578287800829695</v>
      </c>
    </row>
    <row r="4" spans="1:3" x14ac:dyDescent="0.25">
      <c r="A4" s="2" t="s">
        <v>59</v>
      </c>
      <c r="B4" s="33">
        <v>680.54</v>
      </c>
      <c r="C4" s="8">
        <f t="shared" si="0"/>
        <v>0.46963999052079985</v>
      </c>
    </row>
    <row r="5" spans="1:3" x14ac:dyDescent="0.25">
      <c r="A5" s="2" t="s">
        <v>60</v>
      </c>
      <c r="B5" s="33">
        <v>3192.02</v>
      </c>
      <c r="C5" s="8">
        <f t="shared" si="0"/>
        <v>2.2028098900023561</v>
      </c>
    </row>
    <row r="6" spans="1:3" x14ac:dyDescent="0.25">
      <c r="A6" s="2" t="s">
        <v>61</v>
      </c>
      <c r="B6" s="33">
        <v>5666</v>
      </c>
      <c r="C6" s="8">
        <f t="shared" si="0"/>
        <v>3.910101076043806</v>
      </c>
    </row>
    <row r="7" spans="1:3" x14ac:dyDescent="0.25">
      <c r="A7" s="2" t="s">
        <v>62</v>
      </c>
      <c r="B7" s="33">
        <v>32552.12</v>
      </c>
      <c r="C7" s="8">
        <f t="shared" si="0"/>
        <v>22.46418627594548</v>
      </c>
    </row>
    <row r="8" spans="1:3" s="3" customFormat="1" x14ac:dyDescent="0.25">
      <c r="A8" s="2" t="s">
        <v>63</v>
      </c>
      <c r="B8" s="33">
        <v>787.58</v>
      </c>
      <c r="C8" s="8">
        <f t="shared" si="0"/>
        <v>0.54350819016423946</v>
      </c>
    </row>
    <row r="9" spans="1:3" x14ac:dyDescent="0.25">
      <c r="A9" s="2" t="s">
        <v>64</v>
      </c>
      <c r="B9" s="33">
        <v>8541.7000000000007</v>
      </c>
      <c r="C9" s="8">
        <f t="shared" si="0"/>
        <v>5.8946188424361772</v>
      </c>
    </row>
    <row r="10" spans="1:3" x14ac:dyDescent="0.25">
      <c r="A10" s="2" t="s">
        <v>65</v>
      </c>
      <c r="B10" s="33">
        <v>652.65</v>
      </c>
      <c r="C10" s="8">
        <f t="shared" si="0"/>
        <v>0.45039312871161141</v>
      </c>
    </row>
    <row r="11" spans="1:3" x14ac:dyDescent="0.25">
      <c r="A11" s="2" t="s">
        <v>66</v>
      </c>
      <c r="B11" s="33">
        <v>7449.67</v>
      </c>
      <c r="C11" s="8">
        <f t="shared" si="0"/>
        <v>5.1410100040895275</v>
      </c>
    </row>
    <row r="12" spans="1:3" x14ac:dyDescent="0.25">
      <c r="A12" s="2" t="s">
        <v>67</v>
      </c>
      <c r="B12" s="33">
        <v>24682.81</v>
      </c>
      <c r="C12" s="8">
        <f t="shared" si="0"/>
        <v>17.033583116975791</v>
      </c>
    </row>
    <row r="13" spans="1:3" x14ac:dyDescent="0.25">
      <c r="A13" s="2" t="s">
        <v>68</v>
      </c>
      <c r="B13" s="33">
        <v>434.22</v>
      </c>
      <c r="C13" s="8">
        <f t="shared" si="0"/>
        <v>0.29965479866567973</v>
      </c>
    </row>
    <row r="14" spans="1:3" x14ac:dyDescent="0.25">
      <c r="A14" s="2" t="s">
        <v>69</v>
      </c>
      <c r="B14" s="33">
        <v>12556.46</v>
      </c>
      <c r="C14" s="8">
        <f t="shared" si="0"/>
        <v>8.6652008043242166</v>
      </c>
    </row>
    <row r="15" spans="1:3" x14ac:dyDescent="0.25">
      <c r="A15" s="2" t="s">
        <v>70</v>
      </c>
      <c r="B15" s="33">
        <v>272.05</v>
      </c>
      <c r="C15" s="8">
        <f t="shared" si="0"/>
        <v>0.18774143977015839</v>
      </c>
    </row>
    <row r="16" spans="1:3" x14ac:dyDescent="0.25">
      <c r="A16" s="2" t="s">
        <v>71</v>
      </c>
      <c r="B16" s="33">
        <v>790.5</v>
      </c>
      <c r="C16" s="8">
        <f t="shared" si="0"/>
        <v>0.54552327931744249</v>
      </c>
    </row>
    <row r="17" spans="1:3" x14ac:dyDescent="0.25">
      <c r="A17" s="2" t="s">
        <v>72</v>
      </c>
      <c r="B17" s="33">
        <v>1359.75</v>
      </c>
      <c r="C17" s="8">
        <f t="shared" si="0"/>
        <v>0.93836214933825723</v>
      </c>
    </row>
    <row r="18" spans="1:3" x14ac:dyDescent="0.25">
      <c r="A18" s="2" t="s">
        <v>73</v>
      </c>
      <c r="B18" s="33" t="s">
        <v>8</v>
      </c>
    </row>
    <row r="19" spans="1:3" x14ac:dyDescent="0.25">
      <c r="A19" s="2" t="s">
        <v>74</v>
      </c>
      <c r="B19" s="33">
        <v>1625.67</v>
      </c>
      <c r="C19" s="8">
        <f t="shared" si="0"/>
        <v>1.1218732820847395</v>
      </c>
    </row>
    <row r="20" spans="1:3" x14ac:dyDescent="0.25">
      <c r="A20" s="2" t="s">
        <v>75</v>
      </c>
      <c r="B20" s="33">
        <v>42.11</v>
      </c>
      <c r="C20" s="8">
        <f t="shared" si="0"/>
        <v>2.9060069945676784E-2</v>
      </c>
    </row>
    <row r="21" spans="1:3" x14ac:dyDescent="0.25">
      <c r="A21" s="2" t="s">
        <v>76</v>
      </c>
      <c r="B21" s="33">
        <v>13986.7</v>
      </c>
      <c r="C21" s="8">
        <f t="shared" si="0"/>
        <v>9.6522080339396226</v>
      </c>
    </row>
    <row r="22" spans="1:3" x14ac:dyDescent="0.25">
      <c r="A22" s="2" t="s">
        <v>77</v>
      </c>
      <c r="B22" s="33">
        <v>3137.19</v>
      </c>
      <c r="C22" s="8">
        <f t="shared" si="0"/>
        <v>2.1649717604577954</v>
      </c>
    </row>
    <row r="23" spans="1:3" x14ac:dyDescent="0.25">
      <c r="A23" s="2" t="s">
        <v>78</v>
      </c>
      <c r="B23" s="33">
        <v>12464.78</v>
      </c>
      <c r="C23" s="8">
        <f t="shared" si="0"/>
        <v>8.6019325257058448</v>
      </c>
    </row>
    <row r="24" spans="1:3" x14ac:dyDescent="0.25">
      <c r="A24" s="2" t="s">
        <v>79</v>
      </c>
      <c r="B24" s="33">
        <v>1921.99</v>
      </c>
      <c r="C24" s="8">
        <f t="shared" si="0"/>
        <v>1.3263634251933347</v>
      </c>
    </row>
    <row r="25" spans="1:3" x14ac:dyDescent="0.25">
      <c r="A25" s="2" t="s">
        <v>80</v>
      </c>
      <c r="B25" s="33">
        <v>1132.01</v>
      </c>
      <c r="C25" s="8">
        <f t="shared" si="0"/>
        <v>0.7811989973689285</v>
      </c>
    </row>
    <row r="26" spans="1:3" x14ac:dyDescent="0.25">
      <c r="A26" s="2" t="s">
        <v>81</v>
      </c>
      <c r="B26" s="33">
        <v>580.11</v>
      </c>
      <c r="C26" s="8">
        <f t="shared" si="0"/>
        <v>0.40033334543306959</v>
      </c>
    </row>
    <row r="27" spans="1:3" x14ac:dyDescent="0.25">
      <c r="A27" s="2" t="s">
        <v>82</v>
      </c>
      <c r="B27" s="33">
        <v>832.24</v>
      </c>
      <c r="C27" s="8">
        <f t="shared" si="0"/>
        <v>0.57432801262384348</v>
      </c>
    </row>
    <row r="28" spans="1:3" x14ac:dyDescent="0.25">
      <c r="A28" s="2" t="s">
        <v>83</v>
      </c>
      <c r="B28" s="33">
        <v>2362.13</v>
      </c>
      <c r="C28" s="8">
        <f t="shared" si="0"/>
        <v>1.6301036100874262</v>
      </c>
    </row>
    <row r="29" spans="1:3" x14ac:dyDescent="0.25">
      <c r="A29" s="2" t="s">
        <v>84</v>
      </c>
      <c r="B29" s="33">
        <v>2772.74</v>
      </c>
      <c r="C29" s="8">
        <f t="shared" si="0"/>
        <v>1.9134651707712145</v>
      </c>
    </row>
    <row r="30" spans="1:3" x14ac:dyDescent="0.25">
      <c r="A30" s="5" t="s">
        <v>97</v>
      </c>
      <c r="B30" s="34">
        <f>SUM(B3:B29)</f>
        <v>144906.74</v>
      </c>
      <c r="C30" s="5"/>
    </row>
    <row r="31" spans="1:3" x14ac:dyDescent="0.25">
      <c r="A31" s="10" t="s">
        <v>86</v>
      </c>
      <c r="B31" s="35" t="s">
        <v>8</v>
      </c>
      <c r="C31" s="11"/>
    </row>
    <row r="32" spans="1:3" x14ac:dyDescent="0.25">
      <c r="A32" s="10" t="s">
        <v>96</v>
      </c>
      <c r="B32" s="35" t="s">
        <v>8</v>
      </c>
      <c r="C32" s="11"/>
    </row>
    <row r="33" spans="1:3" x14ac:dyDescent="0.25">
      <c r="A33" s="10" t="s">
        <v>87</v>
      </c>
      <c r="B33" s="35">
        <v>1545.03</v>
      </c>
      <c r="C33" s="11"/>
    </row>
    <row r="34" spans="1:3" x14ac:dyDescent="0.25">
      <c r="A34" s="10" t="s">
        <v>88</v>
      </c>
      <c r="B34" s="35">
        <v>3379.15</v>
      </c>
      <c r="C34" s="11"/>
    </row>
    <row r="35" spans="1:3" x14ac:dyDescent="0.25">
      <c r="A35" s="10" t="s">
        <v>85</v>
      </c>
      <c r="B35" s="35" t="s">
        <v>8</v>
      </c>
      <c r="C35" s="11"/>
    </row>
    <row r="36" spans="1:3" x14ac:dyDescent="0.25">
      <c r="A36" s="10" t="s">
        <v>94</v>
      </c>
      <c r="B36" s="35" t="s">
        <v>8</v>
      </c>
      <c r="C36" s="11"/>
    </row>
    <row r="37" spans="1:3" x14ac:dyDescent="0.25">
      <c r="A37" s="10" t="s">
        <v>93</v>
      </c>
      <c r="B37" s="35" t="s">
        <v>8</v>
      </c>
      <c r="C37" s="11"/>
    </row>
    <row r="38" spans="1:3" x14ac:dyDescent="0.25">
      <c r="A38" s="10" t="s">
        <v>89</v>
      </c>
      <c r="B38" s="35">
        <v>101.32</v>
      </c>
      <c r="C38" s="11"/>
    </row>
    <row r="39" spans="1:3" x14ac:dyDescent="0.25">
      <c r="A39" s="10" t="s">
        <v>90</v>
      </c>
      <c r="B39" s="35">
        <v>907.66</v>
      </c>
      <c r="C39" s="11"/>
    </row>
    <row r="40" spans="1:3" x14ac:dyDescent="0.25">
      <c r="A40" s="10" t="s">
        <v>91</v>
      </c>
      <c r="B40" s="35">
        <v>9841.1</v>
      </c>
      <c r="C40" s="1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20" sqref="A20"/>
    </sheetView>
  </sheetViews>
  <sheetFormatPr baseColWidth="10" defaultRowHeight="15" x14ac:dyDescent="0.25"/>
  <cols>
    <col min="1" max="1" width="38.7109375" style="2" customWidth="1"/>
    <col min="2" max="2" width="12.28515625" style="2" bestFit="1" customWidth="1"/>
    <col min="3" max="3" width="6.85546875" style="2" bestFit="1" customWidth="1"/>
    <col min="4" max="4" width="10.140625" style="2" bestFit="1" customWidth="1"/>
    <col min="5" max="5" width="8.5703125" style="2" bestFit="1" customWidth="1"/>
    <col min="6" max="6" width="7.5703125" style="2" bestFit="1" customWidth="1"/>
    <col min="7" max="7" width="12.5703125" style="2" bestFit="1" customWidth="1"/>
    <col min="8" max="8" width="12.140625" style="2" bestFit="1" customWidth="1"/>
  </cols>
  <sheetData>
    <row r="1" spans="1:8" ht="15.75" thickBot="1" x14ac:dyDescent="0.3">
      <c r="A1" s="16" t="s">
        <v>98</v>
      </c>
      <c r="B1" s="16" t="s">
        <v>29</v>
      </c>
      <c r="C1" s="16" t="s">
        <v>7</v>
      </c>
      <c r="D1" s="16" t="s">
        <v>30</v>
      </c>
      <c r="E1" s="16" t="s">
        <v>31</v>
      </c>
      <c r="F1" s="16" t="s">
        <v>32</v>
      </c>
      <c r="G1" s="16" t="s">
        <v>33</v>
      </c>
      <c r="H1" s="16" t="s">
        <v>34</v>
      </c>
    </row>
    <row r="2" spans="1:8" ht="15.75" thickBot="1" x14ac:dyDescent="0.3">
      <c r="A2" s="17" t="s">
        <v>57</v>
      </c>
      <c r="B2" s="17">
        <v>21.29</v>
      </c>
      <c r="C2" s="18">
        <v>38.619999999999997</v>
      </c>
      <c r="D2" s="17"/>
      <c r="E2" s="17">
        <v>67.17</v>
      </c>
      <c r="F2" s="18">
        <v>68.739999999999995</v>
      </c>
      <c r="G2" s="17">
        <v>143.56</v>
      </c>
      <c r="H2" s="17">
        <v>55.63</v>
      </c>
    </row>
    <row r="3" spans="1:8" x14ac:dyDescent="0.25">
      <c r="A3" s="2" t="s">
        <v>58</v>
      </c>
      <c r="B3" s="2">
        <v>17.45</v>
      </c>
      <c r="C3" s="2">
        <v>6.2</v>
      </c>
      <c r="D3" s="2" t="s">
        <v>8</v>
      </c>
      <c r="E3" s="2">
        <v>59.48</v>
      </c>
      <c r="F3" s="2">
        <v>18.52</v>
      </c>
      <c r="G3" s="2" t="s">
        <v>8</v>
      </c>
      <c r="H3" s="2">
        <v>34.85</v>
      </c>
    </row>
    <row r="4" spans="1:8" x14ac:dyDescent="0.25">
      <c r="A4" s="2" t="s">
        <v>59</v>
      </c>
      <c r="B4" s="2">
        <v>16.760000000000002</v>
      </c>
      <c r="C4" s="2">
        <v>21.22</v>
      </c>
      <c r="D4" s="2">
        <v>15.45</v>
      </c>
      <c r="E4" s="2">
        <v>60.04</v>
      </c>
      <c r="F4" s="2" t="s">
        <v>8</v>
      </c>
      <c r="G4" s="2">
        <v>90.83</v>
      </c>
      <c r="H4" s="2">
        <v>17.95</v>
      </c>
    </row>
    <row r="5" spans="1:8" x14ac:dyDescent="0.25">
      <c r="A5" s="2" t="s">
        <v>60</v>
      </c>
      <c r="B5" s="2">
        <v>15.76</v>
      </c>
      <c r="C5" s="2">
        <v>20.07</v>
      </c>
      <c r="D5" s="2">
        <v>14.74</v>
      </c>
      <c r="E5" s="2" t="s">
        <v>8</v>
      </c>
      <c r="F5" s="2">
        <v>147.5</v>
      </c>
      <c r="G5" s="2" t="s">
        <v>8</v>
      </c>
      <c r="H5" s="2">
        <v>28.31</v>
      </c>
    </row>
    <row r="6" spans="1:8" x14ac:dyDescent="0.25">
      <c r="A6" s="2" t="s">
        <v>61</v>
      </c>
      <c r="B6" s="2">
        <v>16.64</v>
      </c>
      <c r="C6" s="2">
        <v>21.34</v>
      </c>
      <c r="D6" s="2" t="s">
        <v>8</v>
      </c>
      <c r="E6" s="2">
        <v>188.86</v>
      </c>
      <c r="F6" s="2">
        <v>120.9</v>
      </c>
      <c r="G6" s="2" t="s">
        <v>8</v>
      </c>
      <c r="H6" s="2">
        <v>31.35</v>
      </c>
    </row>
    <row r="7" spans="1:8" x14ac:dyDescent="0.25">
      <c r="A7" s="2" t="s">
        <v>62</v>
      </c>
      <c r="B7" s="2">
        <v>17.21</v>
      </c>
      <c r="C7" s="2">
        <v>18.079999999999998</v>
      </c>
      <c r="D7" s="2">
        <v>16.649999999999999</v>
      </c>
      <c r="E7" s="2">
        <v>182.87</v>
      </c>
      <c r="F7" s="2">
        <v>93.51</v>
      </c>
      <c r="G7" s="2" t="s">
        <v>8</v>
      </c>
      <c r="H7" s="2">
        <v>22.41</v>
      </c>
    </row>
    <row r="8" spans="1:8" x14ac:dyDescent="0.25">
      <c r="A8" s="2" t="s">
        <v>63</v>
      </c>
      <c r="B8" s="2">
        <v>16.78</v>
      </c>
      <c r="C8" s="2" t="s">
        <v>8</v>
      </c>
      <c r="D8" s="2" t="s">
        <v>8</v>
      </c>
      <c r="E8" s="2" t="s">
        <v>8</v>
      </c>
      <c r="F8" s="2" t="s">
        <v>8</v>
      </c>
      <c r="G8" s="2" t="s">
        <v>8</v>
      </c>
      <c r="H8" s="2" t="s">
        <v>8</v>
      </c>
    </row>
    <row r="9" spans="1:8" x14ac:dyDescent="0.25">
      <c r="A9" s="2" t="s">
        <v>64</v>
      </c>
      <c r="B9" s="2" t="s">
        <v>8</v>
      </c>
      <c r="C9" s="2" t="s">
        <v>8</v>
      </c>
      <c r="D9" s="2" t="s">
        <v>8</v>
      </c>
      <c r="E9" s="2">
        <v>140</v>
      </c>
      <c r="F9" s="2" t="s">
        <v>8</v>
      </c>
      <c r="G9" s="2" t="s">
        <v>8</v>
      </c>
      <c r="H9" s="2">
        <v>28</v>
      </c>
    </row>
    <row r="10" spans="1:8" ht="15.75" thickBot="1" x14ac:dyDescent="0.3">
      <c r="A10" s="2" t="s">
        <v>65</v>
      </c>
      <c r="B10" s="2">
        <v>19.77</v>
      </c>
      <c r="C10" s="2">
        <v>47</v>
      </c>
      <c r="D10" s="2">
        <v>21.27</v>
      </c>
      <c r="E10" s="2" t="s">
        <v>8</v>
      </c>
      <c r="F10" s="2">
        <v>73.89</v>
      </c>
      <c r="G10" s="2">
        <v>286.32</v>
      </c>
      <c r="H10" s="2">
        <v>36.78</v>
      </c>
    </row>
    <row r="11" spans="1:8" ht="15.75" thickBot="1" x14ac:dyDescent="0.3">
      <c r="A11" s="17" t="s">
        <v>66</v>
      </c>
      <c r="B11" s="17">
        <v>18.57</v>
      </c>
      <c r="C11" s="18">
        <v>21.38</v>
      </c>
      <c r="D11" s="17">
        <v>19.5</v>
      </c>
      <c r="E11" s="17" t="s">
        <v>8</v>
      </c>
      <c r="F11" s="18">
        <v>24.73</v>
      </c>
      <c r="G11" s="17">
        <v>165</v>
      </c>
      <c r="H11" s="17">
        <v>21.33</v>
      </c>
    </row>
    <row r="12" spans="1:8" x14ac:dyDescent="0.25">
      <c r="A12" s="2" t="s">
        <v>67</v>
      </c>
      <c r="B12" s="2" t="s">
        <v>8</v>
      </c>
      <c r="C12" s="2" t="s">
        <v>8</v>
      </c>
      <c r="D12" s="2" t="s">
        <v>8</v>
      </c>
      <c r="E12" s="2" t="s">
        <v>8</v>
      </c>
      <c r="F12" s="2" t="s">
        <v>8</v>
      </c>
      <c r="G12" s="2" t="s">
        <v>8</v>
      </c>
      <c r="H12" s="2" t="s">
        <v>8</v>
      </c>
    </row>
    <row r="13" spans="1:8" x14ac:dyDescent="0.25">
      <c r="A13" s="2" t="s">
        <v>68</v>
      </c>
      <c r="B13" s="2">
        <v>13.94</v>
      </c>
      <c r="C13" s="2">
        <v>20.29</v>
      </c>
      <c r="D13" s="2">
        <v>12.84</v>
      </c>
      <c r="E13" s="2">
        <v>76.72</v>
      </c>
      <c r="F13" s="2">
        <v>64.72</v>
      </c>
      <c r="G13" s="2">
        <v>200.6</v>
      </c>
      <c r="H13" s="2">
        <v>22.37</v>
      </c>
    </row>
    <row r="14" spans="1:8" x14ac:dyDescent="0.25">
      <c r="A14" s="2" t="s">
        <v>69</v>
      </c>
      <c r="B14" s="2">
        <v>19.809999999999999</v>
      </c>
      <c r="C14" s="2">
        <v>45.64</v>
      </c>
      <c r="D14" s="2">
        <v>18.489999999999998</v>
      </c>
      <c r="E14" s="2" t="s">
        <v>8</v>
      </c>
      <c r="F14" s="2" t="s">
        <v>8</v>
      </c>
      <c r="G14" s="2">
        <v>217.17</v>
      </c>
      <c r="H14" s="2" t="s">
        <v>8</v>
      </c>
    </row>
    <row r="15" spans="1:8" x14ac:dyDescent="0.25">
      <c r="A15" s="2" t="s">
        <v>70</v>
      </c>
      <c r="B15" s="2">
        <v>19.66</v>
      </c>
      <c r="C15" s="2">
        <v>40.1</v>
      </c>
      <c r="D15" s="2" t="s">
        <v>8</v>
      </c>
      <c r="E15" s="2">
        <v>98.59</v>
      </c>
      <c r="F15" s="2">
        <v>85.24</v>
      </c>
      <c r="G15" s="2">
        <v>404.37</v>
      </c>
      <c r="H15" s="2">
        <v>26.75</v>
      </c>
    </row>
    <row r="16" spans="1:8" x14ac:dyDescent="0.25">
      <c r="A16" s="2" t="s">
        <v>71</v>
      </c>
      <c r="B16" s="2">
        <v>17.04</v>
      </c>
      <c r="C16" s="2">
        <v>15.21</v>
      </c>
      <c r="D16" s="2" t="s">
        <v>8</v>
      </c>
      <c r="E16" s="2">
        <v>147.97</v>
      </c>
      <c r="F16" s="2">
        <v>154.72</v>
      </c>
      <c r="G16" s="2" t="s">
        <v>8</v>
      </c>
      <c r="H16" s="2">
        <v>23.14</v>
      </c>
    </row>
    <row r="17" spans="1:8" x14ac:dyDescent="0.25">
      <c r="A17" s="2" t="s">
        <v>72</v>
      </c>
      <c r="B17" s="2">
        <v>16.73</v>
      </c>
      <c r="C17" s="2">
        <v>15.89</v>
      </c>
      <c r="D17" s="2">
        <v>15.94</v>
      </c>
      <c r="E17" s="2">
        <v>104.63</v>
      </c>
      <c r="F17" s="2">
        <v>113.13</v>
      </c>
      <c r="G17" s="2" t="s">
        <v>8</v>
      </c>
      <c r="H17" s="2">
        <v>24.69</v>
      </c>
    </row>
    <row r="18" spans="1:8" x14ac:dyDescent="0.25">
      <c r="A18" s="2" t="s">
        <v>73</v>
      </c>
      <c r="B18" s="2">
        <v>17.18</v>
      </c>
      <c r="C18" s="2">
        <v>23.48</v>
      </c>
      <c r="D18" s="2">
        <v>15</v>
      </c>
      <c r="E18" s="2" t="s">
        <v>8</v>
      </c>
      <c r="F18" s="2" t="s">
        <v>8</v>
      </c>
      <c r="G18" s="2" t="s">
        <v>8</v>
      </c>
      <c r="H18" s="2" t="s">
        <v>8</v>
      </c>
    </row>
    <row r="19" spans="1:8" x14ac:dyDescent="0.25">
      <c r="A19" s="2" t="s">
        <v>74</v>
      </c>
      <c r="B19" s="2">
        <v>15.35</v>
      </c>
      <c r="C19" s="2">
        <v>23.32</v>
      </c>
      <c r="D19" s="2">
        <v>14.18</v>
      </c>
      <c r="E19" s="2">
        <v>89.53</v>
      </c>
      <c r="F19" s="2">
        <v>72.44</v>
      </c>
      <c r="G19" s="2">
        <v>63.46</v>
      </c>
      <c r="H19" s="2">
        <v>27.78</v>
      </c>
    </row>
    <row r="20" spans="1:8" x14ac:dyDescent="0.25">
      <c r="A20" s="2" t="s">
        <v>75</v>
      </c>
      <c r="B20" s="2" t="s">
        <v>8</v>
      </c>
      <c r="C20" s="2">
        <v>34.99</v>
      </c>
      <c r="D20" s="2" t="s">
        <v>8</v>
      </c>
      <c r="E20" s="2" t="s">
        <v>8</v>
      </c>
      <c r="F20" s="2">
        <v>26.35</v>
      </c>
      <c r="G20" s="2" t="s">
        <v>8</v>
      </c>
      <c r="H20" s="2">
        <v>74.260000000000005</v>
      </c>
    </row>
    <row r="21" spans="1:8" x14ac:dyDescent="0.25">
      <c r="A21" s="2" t="s">
        <v>76</v>
      </c>
      <c r="B21" s="2">
        <v>18.399999999999999</v>
      </c>
      <c r="C21" s="2">
        <v>10.24</v>
      </c>
      <c r="D21" s="2" t="s">
        <v>8</v>
      </c>
      <c r="E21" s="2">
        <v>57.95</v>
      </c>
      <c r="F21" s="2" t="s">
        <v>8</v>
      </c>
      <c r="G21" s="2" t="s">
        <v>8</v>
      </c>
      <c r="H21" s="2">
        <v>16.2</v>
      </c>
    </row>
    <row r="22" spans="1:8" x14ac:dyDescent="0.25">
      <c r="A22" s="2" t="s">
        <v>77</v>
      </c>
      <c r="B22" s="2">
        <v>14.88</v>
      </c>
      <c r="C22" s="2">
        <v>13.64</v>
      </c>
      <c r="D22" s="2">
        <v>13.06</v>
      </c>
      <c r="E22" s="2" t="s">
        <v>8</v>
      </c>
      <c r="F22" s="2" t="s">
        <v>8</v>
      </c>
      <c r="G22" s="2" t="s">
        <v>8</v>
      </c>
      <c r="H22" s="2" t="s">
        <v>8</v>
      </c>
    </row>
    <row r="23" spans="1:8" x14ac:dyDescent="0.25">
      <c r="A23" s="2" t="s">
        <v>78</v>
      </c>
      <c r="B23" s="2">
        <v>16.850000000000001</v>
      </c>
      <c r="C23" s="2">
        <v>14.54</v>
      </c>
      <c r="D23" s="2">
        <v>13.48</v>
      </c>
      <c r="E23" s="2" t="s">
        <v>8</v>
      </c>
      <c r="F23" s="2" t="s">
        <v>8</v>
      </c>
      <c r="G23" s="2">
        <v>106.06</v>
      </c>
      <c r="H23" s="2">
        <v>22.44</v>
      </c>
    </row>
    <row r="24" spans="1:8" x14ac:dyDescent="0.25">
      <c r="A24" s="2" t="s">
        <v>79</v>
      </c>
      <c r="B24" s="2">
        <v>20.05</v>
      </c>
      <c r="C24" s="2">
        <v>22.98</v>
      </c>
      <c r="D24" s="2">
        <v>17.489999999999998</v>
      </c>
      <c r="E24" s="2">
        <v>47.15</v>
      </c>
      <c r="F24" s="2">
        <v>61.47</v>
      </c>
      <c r="G24" s="2" t="s">
        <v>8</v>
      </c>
      <c r="H24" s="2">
        <v>42.63</v>
      </c>
    </row>
    <row r="25" spans="1:8" x14ac:dyDescent="0.25">
      <c r="A25" s="2" t="s">
        <v>80</v>
      </c>
      <c r="B25" s="2">
        <v>16.329999999999998</v>
      </c>
      <c r="C25" s="2">
        <v>39.68</v>
      </c>
      <c r="D25" s="2">
        <v>16.739999999999998</v>
      </c>
      <c r="E25" s="2">
        <v>158.11000000000001</v>
      </c>
      <c r="F25" s="2">
        <v>145.91999999999999</v>
      </c>
      <c r="G25" s="2">
        <v>203.17</v>
      </c>
      <c r="H25" s="2">
        <v>65.930000000000007</v>
      </c>
    </row>
    <row r="26" spans="1:8" x14ac:dyDescent="0.25">
      <c r="A26" s="2" t="s">
        <v>81</v>
      </c>
      <c r="B26" s="2">
        <v>14.82</v>
      </c>
      <c r="C26" s="2">
        <v>23.93</v>
      </c>
      <c r="D26" s="2">
        <v>12.49</v>
      </c>
      <c r="E26" s="2" t="s">
        <v>8</v>
      </c>
      <c r="F26" s="2">
        <v>102.24</v>
      </c>
      <c r="G26" s="2">
        <v>285.18</v>
      </c>
      <c r="H26" s="2">
        <v>36.06</v>
      </c>
    </row>
    <row r="27" spans="1:8" x14ac:dyDescent="0.25">
      <c r="A27" s="2" t="s">
        <v>82</v>
      </c>
      <c r="B27" s="2">
        <v>14.78</v>
      </c>
      <c r="C27" s="2">
        <v>33.19</v>
      </c>
      <c r="D27" s="2">
        <v>13.45</v>
      </c>
      <c r="E27" s="2" t="s">
        <v>8</v>
      </c>
      <c r="F27" s="2">
        <v>95.01</v>
      </c>
      <c r="G27" s="2" t="s">
        <v>8</v>
      </c>
      <c r="H27" s="2">
        <v>34.659999999999997</v>
      </c>
    </row>
    <row r="28" spans="1:8" x14ac:dyDescent="0.25">
      <c r="A28" s="2" t="s">
        <v>83</v>
      </c>
      <c r="B28" s="2">
        <v>17.05</v>
      </c>
      <c r="C28" s="2">
        <v>19.239999999999998</v>
      </c>
      <c r="D28" s="2" t="s">
        <v>8</v>
      </c>
      <c r="E28" s="2">
        <v>164.13</v>
      </c>
      <c r="F28" s="2" t="s">
        <v>8</v>
      </c>
      <c r="G28" s="2" t="s">
        <v>8</v>
      </c>
      <c r="H28" s="2">
        <v>75.34</v>
      </c>
    </row>
    <row r="29" spans="1:8" ht="15.75" thickBot="1" x14ac:dyDescent="0.3">
      <c r="A29" s="2" t="s">
        <v>84</v>
      </c>
      <c r="B29" s="2">
        <v>14.78</v>
      </c>
      <c r="C29" s="2">
        <v>25.3</v>
      </c>
      <c r="D29" s="2" t="s">
        <v>8</v>
      </c>
      <c r="E29" s="2">
        <v>106.34</v>
      </c>
      <c r="F29" s="2" t="s">
        <v>8</v>
      </c>
      <c r="G29" s="2" t="s">
        <v>8</v>
      </c>
      <c r="H29" s="2">
        <v>25.26</v>
      </c>
    </row>
    <row r="30" spans="1:8" ht="15.75" thickBot="1" x14ac:dyDescent="0.3">
      <c r="A30" s="17" t="s">
        <v>97</v>
      </c>
      <c r="B30" s="19">
        <f>AVERAGE(B3:B29)</f>
        <v>16.941249999999997</v>
      </c>
      <c r="C30" s="20">
        <f t="shared" ref="C30:H30" si="0">AVERAGE(C3:C29)</f>
        <v>24.039583333333336</v>
      </c>
      <c r="D30" s="19">
        <f t="shared" si="0"/>
        <v>15.673125000000001</v>
      </c>
      <c r="E30" s="19">
        <f t="shared" si="0"/>
        <v>112.158</v>
      </c>
      <c r="F30" s="20">
        <f t="shared" si="0"/>
        <v>87.518124999999998</v>
      </c>
      <c r="G30" s="19">
        <f t="shared" si="0"/>
        <v>202.21600000000001</v>
      </c>
      <c r="H30" s="19">
        <f t="shared" si="0"/>
        <v>33.567727272727275</v>
      </c>
    </row>
    <row r="31" spans="1:8" x14ac:dyDescent="0.25">
      <c r="A31" s="21" t="s">
        <v>86</v>
      </c>
      <c r="B31" s="21" t="s">
        <v>8</v>
      </c>
      <c r="C31" s="21" t="s">
        <v>8</v>
      </c>
      <c r="D31" s="21" t="s">
        <v>8</v>
      </c>
      <c r="E31" s="21" t="s">
        <v>8</v>
      </c>
      <c r="F31" s="21" t="s">
        <v>8</v>
      </c>
      <c r="G31" s="21" t="s">
        <v>8</v>
      </c>
      <c r="H31" s="21" t="s">
        <v>8</v>
      </c>
    </row>
    <row r="32" spans="1:8" x14ac:dyDescent="0.25">
      <c r="A32" s="21" t="s">
        <v>96</v>
      </c>
      <c r="B32" s="21" t="s">
        <v>8</v>
      </c>
      <c r="C32" s="21" t="s">
        <v>8</v>
      </c>
      <c r="D32" s="21" t="s">
        <v>8</v>
      </c>
      <c r="E32" s="21" t="s">
        <v>8</v>
      </c>
      <c r="F32" s="21" t="s">
        <v>8</v>
      </c>
      <c r="G32" s="21" t="s">
        <v>8</v>
      </c>
      <c r="H32" s="21" t="s">
        <v>8</v>
      </c>
    </row>
    <row r="33" spans="1:8" x14ac:dyDescent="0.25">
      <c r="A33" s="21" t="s">
        <v>87</v>
      </c>
      <c r="B33" s="21" t="s">
        <v>8</v>
      </c>
      <c r="C33" s="21" t="s">
        <v>8</v>
      </c>
      <c r="D33" s="21" t="s">
        <v>8</v>
      </c>
      <c r="E33" s="21"/>
      <c r="F33" s="21"/>
      <c r="G33" s="21"/>
      <c r="H33" s="21"/>
    </row>
    <row r="34" spans="1:8" x14ac:dyDescent="0.25">
      <c r="A34" s="21" t="s">
        <v>88</v>
      </c>
      <c r="B34" s="21" t="s">
        <v>8</v>
      </c>
      <c r="C34" s="21" t="s">
        <v>8</v>
      </c>
      <c r="D34" s="21" t="s">
        <v>8</v>
      </c>
      <c r="E34" s="21"/>
      <c r="F34" s="21"/>
      <c r="G34" s="21"/>
      <c r="H34" s="21"/>
    </row>
    <row r="35" spans="1:8" x14ac:dyDescent="0.25">
      <c r="A35" s="21" t="s">
        <v>85</v>
      </c>
      <c r="B35" s="21" t="s">
        <v>8</v>
      </c>
      <c r="C35" s="21" t="s">
        <v>8</v>
      </c>
      <c r="D35" s="21" t="s">
        <v>8</v>
      </c>
      <c r="E35" s="21"/>
      <c r="F35" s="21"/>
      <c r="G35" s="21"/>
      <c r="H35" s="21"/>
    </row>
    <row r="36" spans="1:8" x14ac:dyDescent="0.25">
      <c r="A36" s="21" t="s">
        <v>94</v>
      </c>
      <c r="B36" s="21" t="s">
        <v>8</v>
      </c>
      <c r="C36" s="21" t="s">
        <v>8</v>
      </c>
      <c r="D36" s="21" t="s">
        <v>8</v>
      </c>
      <c r="E36" s="21"/>
      <c r="F36" s="21"/>
      <c r="G36" s="21"/>
      <c r="H36" s="21"/>
    </row>
    <row r="37" spans="1:8" x14ac:dyDescent="0.25">
      <c r="A37" s="21" t="s">
        <v>93</v>
      </c>
      <c r="B37" s="21" t="s">
        <v>8</v>
      </c>
      <c r="C37" s="21" t="s">
        <v>8</v>
      </c>
      <c r="D37" s="21" t="s">
        <v>8</v>
      </c>
      <c r="E37" s="21"/>
      <c r="F37" s="21"/>
      <c r="G37" s="21"/>
      <c r="H37" s="21"/>
    </row>
    <row r="38" spans="1:8" x14ac:dyDescent="0.25">
      <c r="A38" s="21" t="s">
        <v>89</v>
      </c>
      <c r="B38" s="21" t="s">
        <v>8</v>
      </c>
      <c r="C38" s="21" t="s">
        <v>8</v>
      </c>
      <c r="D38" s="21" t="s">
        <v>8</v>
      </c>
      <c r="E38" s="21"/>
      <c r="F38" s="21"/>
      <c r="G38" s="21"/>
      <c r="H38" s="21"/>
    </row>
    <row r="39" spans="1:8" x14ac:dyDescent="0.25">
      <c r="A39" s="21" t="s">
        <v>90</v>
      </c>
      <c r="B39" s="21" t="s">
        <v>8</v>
      </c>
      <c r="C39" s="21" t="s">
        <v>8</v>
      </c>
      <c r="D39" s="21" t="s">
        <v>8</v>
      </c>
      <c r="E39" s="21"/>
      <c r="F39" s="21"/>
      <c r="G39" s="21"/>
      <c r="H39" s="21"/>
    </row>
    <row r="40" spans="1:8" x14ac:dyDescent="0.25">
      <c r="A40" s="21" t="s">
        <v>91</v>
      </c>
      <c r="B40" s="21" t="s">
        <v>8</v>
      </c>
      <c r="C40" s="21" t="s">
        <v>8</v>
      </c>
      <c r="D40" s="21" t="s">
        <v>8</v>
      </c>
      <c r="E40" s="21"/>
      <c r="F40" s="21"/>
      <c r="G40" s="21"/>
      <c r="H4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Superficie principais cultivos</vt:lpstr>
      <vt:lpstr>Produccions principais cultivos</vt:lpstr>
      <vt:lpstr>Censo Bovino</vt:lpstr>
      <vt:lpstr>Produccion por especies</vt:lpstr>
      <vt:lpstr>Censo Porcino </vt:lpstr>
      <vt:lpstr>Produccion leite total</vt:lpstr>
      <vt:lpstr>Produccion leite industria </vt:lpstr>
      <vt:lpstr>Precios agricolas</vt:lpstr>
      <vt:lpstr>Precios Gandeiros</vt:lpstr>
      <vt:lpstr>Precios da terra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Lastra Perez, Lucas</dc:creator>
  <cp:lastModifiedBy>Barallobre Pazos, Sofia</cp:lastModifiedBy>
  <dcterms:created xsi:type="dcterms:W3CDTF">2024-10-23T11:28:40Z</dcterms:created>
  <dcterms:modified xsi:type="dcterms:W3CDTF">2024-11-20T07:46:32Z</dcterms:modified>
</cp:coreProperties>
</file>