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GRUPOS\AGACAL_ANUARIO\10_ANUARIO ESTADÍSTICO AGARARIO\8_Galicia na UE\Entrega\"/>
    </mc:Choice>
  </mc:AlternateContent>
  <bookViews>
    <workbookView xWindow="0" yWindow="0" windowWidth="28800" windowHeight="11100" firstSheet="7" activeTab="8"/>
  </bookViews>
  <sheets>
    <sheet name="Superficie principais cultivos" sheetId="3" r:id="rId1"/>
    <sheet name="Produccions principais cultivos" sheetId="2" r:id="rId2"/>
    <sheet name="Censo Bovino" sheetId="4" r:id="rId3"/>
    <sheet name="Censo Porcino" sheetId="5" r:id="rId4"/>
    <sheet name="Produccion por especies" sheetId="6" r:id="rId5"/>
    <sheet name="Produccion leite total" sheetId="8" r:id="rId6"/>
    <sheet name="Produccion Leite industria" sheetId="7" r:id="rId7"/>
    <sheet name="Precios agrícolas" sheetId="10" r:id="rId8"/>
    <sheet name="Precios Gandaría" sheetId="11" r:id="rId9"/>
    <sheet name="Precios da terra" sheetId="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9" l="1"/>
  <c r="B27" i="9"/>
  <c r="D27" i="9"/>
  <c r="E30" i="11" l="1"/>
  <c r="D30" i="11"/>
  <c r="C30" i="11"/>
  <c r="B30" i="11"/>
  <c r="H30" i="10" l="1"/>
  <c r="G30" i="10"/>
  <c r="F30" i="10"/>
  <c r="E30" i="10"/>
  <c r="D30" i="10"/>
  <c r="C30" i="10"/>
  <c r="B30" i="10"/>
  <c r="C29" i="8" l="1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B30" i="7" l="1"/>
  <c r="C29" i="7" s="1"/>
  <c r="C27" i="7"/>
  <c r="C26" i="7"/>
  <c r="C25" i="7"/>
  <c r="C22" i="7"/>
  <c r="C21" i="7"/>
  <c r="C20" i="7"/>
  <c r="C19" i="7"/>
  <c r="C14" i="7"/>
  <c r="C13" i="7"/>
  <c r="C12" i="7"/>
  <c r="C11" i="7"/>
  <c r="C8" i="7"/>
  <c r="C7" i="7"/>
  <c r="C6" i="7"/>
  <c r="C3" i="7"/>
  <c r="C9" i="7" l="1"/>
  <c r="C15" i="7"/>
  <c r="C23" i="7"/>
  <c r="C2" i="7"/>
  <c r="C10" i="7"/>
  <c r="C18" i="7"/>
  <c r="C24" i="7"/>
  <c r="C4" i="7"/>
  <c r="C16" i="7"/>
  <c r="C28" i="7"/>
  <c r="C5" i="7"/>
  <c r="C17" i="7"/>
  <c r="F30" i="6" l="1"/>
  <c r="G29" i="6" s="1"/>
  <c r="E29" i="6"/>
  <c r="C29" i="6"/>
  <c r="E28" i="6"/>
  <c r="C28" i="6"/>
  <c r="G27" i="6"/>
  <c r="E27" i="6"/>
  <c r="C27" i="6"/>
  <c r="G26" i="6"/>
  <c r="E26" i="6"/>
  <c r="C26" i="6"/>
  <c r="E25" i="6"/>
  <c r="C25" i="6"/>
  <c r="G24" i="6"/>
  <c r="E24" i="6"/>
  <c r="C24" i="6"/>
  <c r="G23" i="6"/>
  <c r="E23" i="6"/>
  <c r="C23" i="6"/>
  <c r="G22" i="6"/>
  <c r="E22" i="6"/>
  <c r="C22" i="6"/>
  <c r="E21" i="6"/>
  <c r="C21" i="6"/>
  <c r="G20" i="6"/>
  <c r="E20" i="6"/>
  <c r="C20" i="6"/>
  <c r="G19" i="6"/>
  <c r="E19" i="6"/>
  <c r="C19" i="6"/>
  <c r="G18" i="6"/>
  <c r="E18" i="6"/>
  <c r="C18" i="6"/>
  <c r="E17" i="6"/>
  <c r="C17" i="6"/>
  <c r="G16" i="6"/>
  <c r="E16" i="6"/>
  <c r="C16" i="6"/>
  <c r="G15" i="6"/>
  <c r="E15" i="6"/>
  <c r="C15" i="6"/>
  <c r="G14" i="6"/>
  <c r="E14" i="6"/>
  <c r="C14" i="6"/>
  <c r="G13" i="6"/>
  <c r="E13" i="6"/>
  <c r="C13" i="6"/>
  <c r="G12" i="6"/>
  <c r="E12" i="6"/>
  <c r="C12" i="6"/>
  <c r="G11" i="6"/>
  <c r="E11" i="6"/>
  <c r="C11" i="6"/>
  <c r="G10" i="6"/>
  <c r="E10" i="6"/>
  <c r="C10" i="6"/>
  <c r="G9" i="6"/>
  <c r="E9" i="6"/>
  <c r="C9" i="6"/>
  <c r="G8" i="6"/>
  <c r="E8" i="6"/>
  <c r="C8" i="6"/>
  <c r="G7" i="6"/>
  <c r="E7" i="6"/>
  <c r="C7" i="6"/>
  <c r="G6" i="6"/>
  <c r="E6" i="6"/>
  <c r="C6" i="6"/>
  <c r="G5" i="6"/>
  <c r="E5" i="6"/>
  <c r="C5" i="6"/>
  <c r="G4" i="6"/>
  <c r="E4" i="6"/>
  <c r="C4" i="6"/>
  <c r="G3" i="6"/>
  <c r="E3" i="6"/>
  <c r="C3" i="6"/>
  <c r="G2" i="6"/>
  <c r="E2" i="6"/>
  <c r="C2" i="6"/>
  <c r="G28" i="6" l="1"/>
  <c r="G17" i="6"/>
  <c r="G21" i="6"/>
  <c r="G25" i="6"/>
  <c r="Q29" i="5" l="1"/>
  <c r="O29" i="5"/>
  <c r="M29" i="5"/>
  <c r="K29" i="5"/>
  <c r="I29" i="5"/>
  <c r="G29" i="5"/>
  <c r="E29" i="5"/>
  <c r="C29" i="5"/>
  <c r="Q28" i="5"/>
  <c r="O28" i="5"/>
  <c r="M28" i="5"/>
  <c r="K28" i="5"/>
  <c r="I28" i="5"/>
  <c r="G28" i="5"/>
  <c r="E28" i="5"/>
  <c r="C28" i="5"/>
  <c r="Q27" i="5"/>
  <c r="O27" i="5"/>
  <c r="M27" i="5"/>
  <c r="K27" i="5"/>
  <c r="I27" i="5"/>
  <c r="G27" i="5"/>
  <c r="E27" i="5"/>
  <c r="C27" i="5"/>
  <c r="Q26" i="5"/>
  <c r="O26" i="5"/>
  <c r="M26" i="5"/>
  <c r="K26" i="5"/>
  <c r="I26" i="5"/>
  <c r="G26" i="5"/>
  <c r="E26" i="5"/>
  <c r="C26" i="5"/>
  <c r="Q25" i="5"/>
  <c r="O25" i="5"/>
  <c r="M25" i="5"/>
  <c r="K25" i="5"/>
  <c r="I25" i="5"/>
  <c r="G25" i="5"/>
  <c r="E25" i="5"/>
  <c r="C25" i="5"/>
  <c r="Q24" i="5"/>
  <c r="O24" i="5"/>
  <c r="M24" i="5"/>
  <c r="K24" i="5"/>
  <c r="I24" i="5"/>
  <c r="G24" i="5"/>
  <c r="E24" i="5"/>
  <c r="C24" i="5"/>
  <c r="Q23" i="5"/>
  <c r="O23" i="5"/>
  <c r="M23" i="5"/>
  <c r="K23" i="5"/>
  <c r="I23" i="5"/>
  <c r="G23" i="5"/>
  <c r="E23" i="5"/>
  <c r="C23" i="5"/>
  <c r="Q22" i="5"/>
  <c r="O22" i="5"/>
  <c r="M22" i="5"/>
  <c r="K22" i="5"/>
  <c r="I22" i="5"/>
  <c r="G22" i="5"/>
  <c r="E22" i="5"/>
  <c r="C22" i="5"/>
  <c r="Q21" i="5"/>
  <c r="O21" i="5"/>
  <c r="M21" i="5"/>
  <c r="K21" i="5"/>
  <c r="I21" i="5"/>
  <c r="G21" i="5"/>
  <c r="E21" i="5"/>
  <c r="C21" i="5"/>
  <c r="Q20" i="5"/>
  <c r="O20" i="5"/>
  <c r="M20" i="5"/>
  <c r="K20" i="5"/>
  <c r="I20" i="5"/>
  <c r="G20" i="5"/>
  <c r="E20" i="5"/>
  <c r="C20" i="5"/>
  <c r="Q19" i="5"/>
  <c r="O19" i="5"/>
  <c r="M19" i="5"/>
  <c r="K19" i="5"/>
  <c r="I19" i="5"/>
  <c r="G19" i="5"/>
  <c r="E19" i="5"/>
  <c r="C19" i="5"/>
  <c r="Q18" i="5"/>
  <c r="O18" i="5"/>
  <c r="M18" i="5"/>
  <c r="K18" i="5"/>
  <c r="I18" i="5"/>
  <c r="G18" i="5"/>
  <c r="E18" i="5"/>
  <c r="C18" i="5"/>
  <c r="Q17" i="5"/>
  <c r="O17" i="5"/>
  <c r="M17" i="5"/>
  <c r="K17" i="5"/>
  <c r="I17" i="5"/>
  <c r="G17" i="5"/>
  <c r="E17" i="5"/>
  <c r="C17" i="5"/>
  <c r="Q16" i="5"/>
  <c r="O16" i="5"/>
  <c r="M16" i="5"/>
  <c r="K16" i="5"/>
  <c r="I16" i="5"/>
  <c r="G16" i="5"/>
  <c r="E16" i="5"/>
  <c r="C16" i="5"/>
  <c r="Q15" i="5"/>
  <c r="O15" i="5"/>
  <c r="M15" i="5"/>
  <c r="K15" i="5"/>
  <c r="I15" i="5"/>
  <c r="G15" i="5"/>
  <c r="E15" i="5"/>
  <c r="C15" i="5"/>
  <c r="Q14" i="5"/>
  <c r="O14" i="5"/>
  <c r="M14" i="5"/>
  <c r="K14" i="5"/>
  <c r="I14" i="5"/>
  <c r="G14" i="5"/>
  <c r="E14" i="5"/>
  <c r="C14" i="5"/>
  <c r="Q13" i="5"/>
  <c r="O13" i="5"/>
  <c r="M13" i="5"/>
  <c r="K13" i="5"/>
  <c r="I13" i="5"/>
  <c r="G13" i="5"/>
  <c r="E13" i="5"/>
  <c r="C13" i="5"/>
  <c r="Q12" i="5"/>
  <c r="O12" i="5"/>
  <c r="M12" i="5"/>
  <c r="K12" i="5"/>
  <c r="I12" i="5"/>
  <c r="G12" i="5"/>
  <c r="E12" i="5"/>
  <c r="C12" i="5"/>
  <c r="Q11" i="5"/>
  <c r="O11" i="5"/>
  <c r="M11" i="5"/>
  <c r="K11" i="5"/>
  <c r="I11" i="5"/>
  <c r="G11" i="5"/>
  <c r="E11" i="5"/>
  <c r="C11" i="5"/>
  <c r="Q10" i="5"/>
  <c r="O10" i="5"/>
  <c r="M10" i="5"/>
  <c r="K10" i="5"/>
  <c r="I10" i="5"/>
  <c r="G10" i="5"/>
  <c r="E10" i="5"/>
  <c r="C10" i="5"/>
  <c r="Q9" i="5"/>
  <c r="O9" i="5"/>
  <c r="M9" i="5"/>
  <c r="K9" i="5"/>
  <c r="I9" i="5"/>
  <c r="G9" i="5"/>
  <c r="E9" i="5"/>
  <c r="C9" i="5"/>
  <c r="Q8" i="5"/>
  <c r="O8" i="5"/>
  <c r="M8" i="5"/>
  <c r="K8" i="5"/>
  <c r="I8" i="5"/>
  <c r="G8" i="5"/>
  <c r="E8" i="5"/>
  <c r="C8" i="5"/>
  <c r="Q7" i="5"/>
  <c r="O7" i="5"/>
  <c r="M7" i="5"/>
  <c r="K7" i="5"/>
  <c r="I7" i="5"/>
  <c r="G7" i="5"/>
  <c r="E7" i="5"/>
  <c r="C7" i="5"/>
  <c r="Q6" i="5"/>
  <c r="O6" i="5"/>
  <c r="M6" i="5"/>
  <c r="K6" i="5"/>
  <c r="I6" i="5"/>
  <c r="G6" i="5"/>
  <c r="E6" i="5"/>
  <c r="C6" i="5"/>
  <c r="Q5" i="5"/>
  <c r="O5" i="5"/>
  <c r="M5" i="5"/>
  <c r="K5" i="5"/>
  <c r="I5" i="5"/>
  <c r="G5" i="5"/>
  <c r="E5" i="5"/>
  <c r="C5" i="5"/>
  <c r="Q4" i="5"/>
  <c r="O4" i="5"/>
  <c r="M4" i="5"/>
  <c r="K4" i="5"/>
  <c r="I4" i="5"/>
  <c r="G4" i="5"/>
  <c r="E4" i="5"/>
  <c r="C4" i="5"/>
  <c r="Q3" i="5"/>
  <c r="O3" i="5"/>
  <c r="M3" i="5"/>
  <c r="K3" i="5"/>
  <c r="I3" i="5"/>
  <c r="G3" i="5"/>
  <c r="E3" i="5"/>
  <c r="C3" i="5"/>
  <c r="Q2" i="5"/>
  <c r="O2" i="5"/>
  <c r="M2" i="5"/>
  <c r="K2" i="5"/>
  <c r="I2" i="5"/>
  <c r="G2" i="5"/>
  <c r="E2" i="5"/>
  <c r="C2" i="5"/>
  <c r="J40" i="4" l="1"/>
  <c r="B40" i="4"/>
  <c r="J39" i="4"/>
  <c r="B39" i="4"/>
  <c r="J38" i="4"/>
  <c r="B38" i="4"/>
  <c r="J37" i="4"/>
  <c r="B37" i="4"/>
  <c r="J36" i="4"/>
  <c r="B36" i="4"/>
  <c r="J35" i="4"/>
  <c r="B35" i="4"/>
  <c r="J34" i="4"/>
  <c r="B34" i="4"/>
  <c r="J33" i="4"/>
  <c r="B33" i="4"/>
  <c r="J32" i="4"/>
  <c r="B32" i="4"/>
  <c r="J31" i="4"/>
  <c r="B31" i="4"/>
  <c r="J30" i="4"/>
  <c r="K29" i="4" s="1"/>
  <c r="B30" i="4"/>
  <c r="C2" i="4" s="1"/>
  <c r="O29" i="4"/>
  <c r="M29" i="4"/>
  <c r="J29" i="4"/>
  <c r="I29" i="4"/>
  <c r="G29" i="4"/>
  <c r="E29" i="4"/>
  <c r="B29" i="4"/>
  <c r="O28" i="4"/>
  <c r="M28" i="4"/>
  <c r="J28" i="4"/>
  <c r="I28" i="4"/>
  <c r="G28" i="4"/>
  <c r="E28" i="4"/>
  <c r="B28" i="4"/>
  <c r="O27" i="4"/>
  <c r="M27" i="4"/>
  <c r="J27" i="4"/>
  <c r="K27" i="4" s="1"/>
  <c r="I27" i="4"/>
  <c r="G27" i="4"/>
  <c r="E27" i="4"/>
  <c r="B27" i="4"/>
  <c r="C27" i="4" s="1"/>
  <c r="O26" i="4"/>
  <c r="M26" i="4"/>
  <c r="J26" i="4"/>
  <c r="I26" i="4"/>
  <c r="G26" i="4"/>
  <c r="E26" i="4"/>
  <c r="B26" i="4"/>
  <c r="O25" i="4"/>
  <c r="M25" i="4"/>
  <c r="J25" i="4"/>
  <c r="I25" i="4"/>
  <c r="G25" i="4"/>
  <c r="E25" i="4"/>
  <c r="B25" i="4"/>
  <c r="C25" i="4" s="1"/>
  <c r="O24" i="4"/>
  <c r="M24" i="4"/>
  <c r="J24" i="4"/>
  <c r="I24" i="4"/>
  <c r="G24" i="4"/>
  <c r="E24" i="4"/>
  <c r="B24" i="4"/>
  <c r="O23" i="4"/>
  <c r="M23" i="4"/>
  <c r="J23" i="4"/>
  <c r="I23" i="4"/>
  <c r="G23" i="4"/>
  <c r="E23" i="4"/>
  <c r="B23" i="4"/>
  <c r="C23" i="4" s="1"/>
  <c r="O22" i="4"/>
  <c r="M22" i="4"/>
  <c r="J22" i="4"/>
  <c r="K22" i="4" s="1"/>
  <c r="I22" i="4"/>
  <c r="G22" i="4"/>
  <c r="E22" i="4"/>
  <c r="B22" i="4"/>
  <c r="O21" i="4"/>
  <c r="M21" i="4"/>
  <c r="J21" i="4"/>
  <c r="I21" i="4"/>
  <c r="G21" i="4"/>
  <c r="E21" i="4"/>
  <c r="B21" i="4"/>
  <c r="O20" i="4"/>
  <c r="M20" i="4"/>
  <c r="J20" i="4"/>
  <c r="I20" i="4"/>
  <c r="G20" i="4"/>
  <c r="E20" i="4"/>
  <c r="B20" i="4"/>
  <c r="C20" i="4" s="1"/>
  <c r="O19" i="4"/>
  <c r="M19" i="4"/>
  <c r="J19" i="4"/>
  <c r="I19" i="4"/>
  <c r="G19" i="4"/>
  <c r="E19" i="4"/>
  <c r="B19" i="4"/>
  <c r="C19" i="4" s="1"/>
  <c r="O18" i="4"/>
  <c r="M18" i="4"/>
  <c r="J18" i="4"/>
  <c r="K18" i="4" s="1"/>
  <c r="I18" i="4"/>
  <c r="G18" i="4"/>
  <c r="E18" i="4"/>
  <c r="B18" i="4"/>
  <c r="O17" i="4"/>
  <c r="M17" i="4"/>
  <c r="J17" i="4"/>
  <c r="K17" i="4" s="1"/>
  <c r="I17" i="4"/>
  <c r="G17" i="4"/>
  <c r="E17" i="4"/>
  <c r="B17" i="4"/>
  <c r="O16" i="4"/>
  <c r="M16" i="4"/>
  <c r="J16" i="4"/>
  <c r="I16" i="4"/>
  <c r="G16" i="4"/>
  <c r="E16" i="4"/>
  <c r="B16" i="4"/>
  <c r="O15" i="4"/>
  <c r="M15" i="4"/>
  <c r="J15" i="4"/>
  <c r="I15" i="4"/>
  <c r="G15" i="4"/>
  <c r="E15" i="4"/>
  <c r="C15" i="4"/>
  <c r="B15" i="4"/>
  <c r="O14" i="4"/>
  <c r="M14" i="4"/>
  <c r="J14" i="4"/>
  <c r="I14" i="4"/>
  <c r="G14" i="4"/>
  <c r="E14" i="4"/>
  <c r="B14" i="4"/>
  <c r="O13" i="4"/>
  <c r="M13" i="4"/>
  <c r="J13" i="4"/>
  <c r="K13" i="4" s="1"/>
  <c r="I13" i="4"/>
  <c r="G13" i="4"/>
  <c r="E13" i="4"/>
  <c r="B13" i="4"/>
  <c r="O12" i="4"/>
  <c r="M12" i="4"/>
  <c r="J12" i="4"/>
  <c r="K12" i="4" s="1"/>
  <c r="I12" i="4"/>
  <c r="G12" i="4"/>
  <c r="E12" i="4"/>
  <c r="B12" i="4"/>
  <c r="O11" i="4"/>
  <c r="M11" i="4"/>
  <c r="J11" i="4"/>
  <c r="I11" i="4"/>
  <c r="G11" i="4"/>
  <c r="E11" i="4"/>
  <c r="B11" i="4"/>
  <c r="C11" i="4" s="1"/>
  <c r="O10" i="4"/>
  <c r="M10" i="4"/>
  <c r="J10" i="4"/>
  <c r="I10" i="4"/>
  <c r="G10" i="4"/>
  <c r="E10" i="4"/>
  <c r="B10" i="4"/>
  <c r="O9" i="4"/>
  <c r="M9" i="4"/>
  <c r="J9" i="4"/>
  <c r="I9" i="4"/>
  <c r="G9" i="4"/>
  <c r="E9" i="4"/>
  <c r="B9" i="4"/>
  <c r="O8" i="4"/>
  <c r="M8" i="4"/>
  <c r="J8" i="4"/>
  <c r="K8" i="4" s="1"/>
  <c r="I8" i="4"/>
  <c r="G8" i="4"/>
  <c r="E8" i="4"/>
  <c r="B8" i="4"/>
  <c r="O7" i="4"/>
  <c r="M7" i="4"/>
  <c r="J7" i="4"/>
  <c r="K7" i="4" s="1"/>
  <c r="I7" i="4"/>
  <c r="G7" i="4"/>
  <c r="E7" i="4"/>
  <c r="B7" i="4"/>
  <c r="C7" i="4" s="1"/>
  <c r="O6" i="4"/>
  <c r="M6" i="4"/>
  <c r="J6" i="4"/>
  <c r="I6" i="4"/>
  <c r="G6" i="4"/>
  <c r="E6" i="4"/>
  <c r="B6" i="4"/>
  <c r="C6" i="4" s="1"/>
  <c r="O5" i="4"/>
  <c r="M5" i="4"/>
  <c r="J5" i="4"/>
  <c r="I5" i="4"/>
  <c r="G5" i="4"/>
  <c r="E5" i="4"/>
  <c r="B5" i="4"/>
  <c r="O4" i="4"/>
  <c r="M4" i="4"/>
  <c r="J4" i="4"/>
  <c r="I4" i="4"/>
  <c r="G4" i="4"/>
  <c r="E4" i="4"/>
  <c r="B4" i="4"/>
  <c r="O3" i="4"/>
  <c r="M3" i="4"/>
  <c r="J3" i="4"/>
  <c r="K3" i="4" s="1"/>
  <c r="I3" i="4"/>
  <c r="G3" i="4"/>
  <c r="E3" i="4"/>
  <c r="B3" i="4"/>
  <c r="C3" i="4" s="1"/>
  <c r="O2" i="4"/>
  <c r="M2" i="4"/>
  <c r="J2" i="4"/>
  <c r="I2" i="4"/>
  <c r="G2" i="4"/>
  <c r="E2" i="4"/>
  <c r="C16" i="4" l="1"/>
  <c r="C26" i="4"/>
  <c r="K4" i="4"/>
  <c r="C12" i="4"/>
  <c r="K14" i="4"/>
  <c r="K28" i="4"/>
  <c r="C8" i="4"/>
  <c r="K10" i="4"/>
  <c r="C13" i="4"/>
  <c r="C4" i="4"/>
  <c r="K6" i="4"/>
  <c r="C9" i="4"/>
  <c r="C14" i="4"/>
  <c r="K15" i="4"/>
  <c r="K20" i="4"/>
  <c r="K25" i="4"/>
  <c r="C28" i="4"/>
  <c r="K2" i="4"/>
  <c r="C5" i="4"/>
  <c r="C10" i="4"/>
  <c r="K11" i="4"/>
  <c r="K16" i="4"/>
  <c r="K21" i="4"/>
  <c r="C24" i="4"/>
  <c r="K26" i="4"/>
  <c r="C29" i="4"/>
  <c r="C21" i="4"/>
  <c r="K9" i="4"/>
  <c r="C17" i="4"/>
  <c r="C22" i="4"/>
  <c r="K23" i="4"/>
  <c r="K5" i="4"/>
  <c r="C18" i="4"/>
  <c r="K19" i="4"/>
  <c r="K24" i="4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M29" i="2"/>
  <c r="K29" i="2"/>
  <c r="I29" i="2"/>
  <c r="G29" i="2"/>
  <c r="E29" i="2"/>
  <c r="C29" i="2"/>
  <c r="M28" i="2"/>
  <c r="K28" i="2"/>
  <c r="I28" i="2"/>
  <c r="G28" i="2"/>
  <c r="E28" i="2"/>
  <c r="C28" i="2"/>
  <c r="M27" i="2"/>
  <c r="K27" i="2"/>
  <c r="I27" i="2"/>
  <c r="G27" i="2"/>
  <c r="E27" i="2"/>
  <c r="C27" i="2"/>
  <c r="M26" i="2"/>
  <c r="K26" i="2"/>
  <c r="I26" i="2"/>
  <c r="G26" i="2"/>
  <c r="E26" i="2"/>
  <c r="C26" i="2"/>
  <c r="M25" i="2"/>
  <c r="K25" i="2"/>
  <c r="I25" i="2"/>
  <c r="G25" i="2"/>
  <c r="E25" i="2"/>
  <c r="C25" i="2"/>
  <c r="M24" i="2"/>
  <c r="K24" i="2"/>
  <c r="I24" i="2"/>
  <c r="G24" i="2"/>
  <c r="E24" i="2"/>
  <c r="C24" i="2"/>
  <c r="M23" i="2"/>
  <c r="K23" i="2"/>
  <c r="I23" i="2"/>
  <c r="G23" i="2"/>
  <c r="E23" i="2"/>
  <c r="C23" i="2"/>
  <c r="M22" i="2"/>
  <c r="K22" i="2"/>
  <c r="I22" i="2"/>
  <c r="G22" i="2"/>
  <c r="E22" i="2"/>
  <c r="C22" i="2"/>
  <c r="M21" i="2"/>
  <c r="K21" i="2"/>
  <c r="I21" i="2"/>
  <c r="G21" i="2"/>
  <c r="E21" i="2"/>
  <c r="C21" i="2"/>
  <c r="M20" i="2"/>
  <c r="K20" i="2"/>
  <c r="I20" i="2"/>
  <c r="G20" i="2"/>
  <c r="E20" i="2"/>
  <c r="C20" i="2"/>
  <c r="M19" i="2"/>
  <c r="K19" i="2"/>
  <c r="I19" i="2"/>
  <c r="G19" i="2"/>
  <c r="E19" i="2"/>
  <c r="C19" i="2"/>
  <c r="M18" i="2"/>
  <c r="K18" i="2"/>
  <c r="I18" i="2"/>
  <c r="G18" i="2"/>
  <c r="E18" i="2"/>
  <c r="C18" i="2"/>
  <c r="M17" i="2"/>
  <c r="K17" i="2"/>
  <c r="I17" i="2"/>
  <c r="G17" i="2"/>
  <c r="E17" i="2"/>
  <c r="C17" i="2"/>
  <c r="M16" i="2"/>
  <c r="K16" i="2"/>
  <c r="I16" i="2"/>
  <c r="G16" i="2"/>
  <c r="E16" i="2"/>
  <c r="C16" i="2"/>
  <c r="M15" i="2"/>
  <c r="K15" i="2"/>
  <c r="I15" i="2"/>
  <c r="G15" i="2"/>
  <c r="E15" i="2"/>
  <c r="C15" i="2"/>
  <c r="M14" i="2"/>
  <c r="K14" i="2"/>
  <c r="I14" i="2"/>
  <c r="G14" i="2"/>
  <c r="E14" i="2"/>
  <c r="C14" i="2"/>
  <c r="M13" i="2"/>
  <c r="K13" i="2"/>
  <c r="I13" i="2"/>
  <c r="G13" i="2"/>
  <c r="E13" i="2"/>
  <c r="C13" i="2"/>
  <c r="M12" i="2"/>
  <c r="K12" i="2"/>
  <c r="I12" i="2"/>
  <c r="G12" i="2"/>
  <c r="E12" i="2"/>
  <c r="C12" i="2"/>
  <c r="M11" i="2"/>
  <c r="K11" i="2"/>
  <c r="I11" i="2"/>
  <c r="G11" i="2"/>
  <c r="E11" i="2"/>
  <c r="C11" i="2"/>
  <c r="M10" i="2"/>
  <c r="K10" i="2"/>
  <c r="I10" i="2"/>
  <c r="G10" i="2"/>
  <c r="E10" i="2"/>
  <c r="C10" i="2"/>
  <c r="M9" i="2"/>
  <c r="K9" i="2"/>
  <c r="I9" i="2"/>
  <c r="G9" i="2"/>
  <c r="E9" i="2"/>
  <c r="C9" i="2"/>
  <c r="M8" i="2"/>
  <c r="K8" i="2"/>
  <c r="I8" i="2"/>
  <c r="G8" i="2"/>
  <c r="E8" i="2"/>
  <c r="C8" i="2"/>
  <c r="M7" i="2"/>
  <c r="K7" i="2"/>
  <c r="I7" i="2"/>
  <c r="G7" i="2"/>
  <c r="E7" i="2"/>
  <c r="C7" i="2"/>
  <c r="M6" i="2"/>
  <c r="K6" i="2"/>
  <c r="I6" i="2"/>
  <c r="G6" i="2"/>
  <c r="E6" i="2"/>
  <c r="C6" i="2"/>
  <c r="M5" i="2"/>
  <c r="K5" i="2"/>
  <c r="I5" i="2"/>
  <c r="G5" i="2"/>
  <c r="E5" i="2"/>
  <c r="C5" i="2"/>
  <c r="M4" i="2"/>
  <c r="K4" i="2"/>
  <c r="I4" i="2"/>
  <c r="G4" i="2"/>
  <c r="E4" i="2"/>
  <c r="C4" i="2"/>
  <c r="M3" i="2"/>
  <c r="K3" i="2"/>
  <c r="I3" i="2"/>
  <c r="G3" i="2"/>
  <c r="E3" i="2"/>
  <c r="C3" i="2"/>
  <c r="M2" i="2"/>
  <c r="K2" i="2"/>
  <c r="I2" i="2"/>
  <c r="G2" i="2"/>
  <c r="E2" i="2"/>
  <c r="C2" i="2"/>
  <c r="O42" i="3" l="1"/>
  <c r="M42" i="3"/>
  <c r="K42" i="3"/>
  <c r="I42" i="3"/>
  <c r="G42" i="3"/>
  <c r="E42" i="3"/>
  <c r="C42" i="3"/>
  <c r="O41" i="3"/>
  <c r="M41" i="3"/>
  <c r="K41" i="3"/>
  <c r="I41" i="3"/>
  <c r="G41" i="3"/>
  <c r="E41" i="3"/>
  <c r="C41" i="3"/>
  <c r="O40" i="3"/>
  <c r="M40" i="3"/>
  <c r="K40" i="3"/>
  <c r="I40" i="3"/>
  <c r="G40" i="3"/>
  <c r="E40" i="3"/>
  <c r="C40" i="3"/>
  <c r="O39" i="3"/>
  <c r="M39" i="3"/>
  <c r="K39" i="3"/>
  <c r="I39" i="3"/>
  <c r="G39" i="3"/>
  <c r="E39" i="3"/>
  <c r="C39" i="3"/>
  <c r="O38" i="3"/>
  <c r="M38" i="3"/>
  <c r="K38" i="3"/>
  <c r="I38" i="3"/>
  <c r="G38" i="3"/>
  <c r="E38" i="3"/>
  <c r="C38" i="3"/>
  <c r="O37" i="3"/>
  <c r="M37" i="3"/>
  <c r="K37" i="3"/>
  <c r="I37" i="3"/>
  <c r="G37" i="3"/>
  <c r="E37" i="3"/>
  <c r="C37" i="3"/>
  <c r="O36" i="3"/>
  <c r="M36" i="3"/>
  <c r="K36" i="3"/>
  <c r="I36" i="3"/>
  <c r="G36" i="3"/>
  <c r="E36" i="3"/>
  <c r="C36" i="3"/>
  <c r="O35" i="3"/>
  <c r="M35" i="3"/>
  <c r="K35" i="3"/>
  <c r="I35" i="3"/>
  <c r="G35" i="3"/>
  <c r="E35" i="3"/>
  <c r="C35" i="3"/>
  <c r="O34" i="3"/>
  <c r="M34" i="3"/>
  <c r="K34" i="3"/>
  <c r="I34" i="3"/>
  <c r="G34" i="3"/>
  <c r="E34" i="3"/>
  <c r="C34" i="3"/>
  <c r="O33" i="3"/>
  <c r="M33" i="3"/>
  <c r="K33" i="3"/>
  <c r="I33" i="3"/>
  <c r="G33" i="3"/>
  <c r="E33" i="3"/>
  <c r="C33" i="3"/>
  <c r="O32" i="3"/>
  <c r="M32" i="3"/>
  <c r="K32" i="3"/>
  <c r="I32" i="3"/>
  <c r="G32" i="3"/>
  <c r="E32" i="3"/>
  <c r="C32" i="3"/>
  <c r="O31" i="3"/>
  <c r="M31" i="3"/>
  <c r="K31" i="3"/>
  <c r="I31" i="3"/>
  <c r="G31" i="3"/>
  <c r="E31" i="3"/>
  <c r="C31" i="3"/>
  <c r="O30" i="3"/>
  <c r="M30" i="3"/>
  <c r="K30" i="3"/>
  <c r="I30" i="3"/>
  <c r="G30" i="3"/>
  <c r="E30" i="3"/>
  <c r="C30" i="3"/>
  <c r="O29" i="3"/>
  <c r="M29" i="3"/>
  <c r="K29" i="3"/>
  <c r="I29" i="3"/>
  <c r="G29" i="3"/>
  <c r="E29" i="3"/>
  <c r="C29" i="3"/>
  <c r="O28" i="3"/>
  <c r="M28" i="3"/>
  <c r="K28" i="3"/>
  <c r="I28" i="3"/>
  <c r="G28" i="3"/>
  <c r="E28" i="3"/>
  <c r="C28" i="3"/>
  <c r="O27" i="3"/>
  <c r="M27" i="3"/>
  <c r="K27" i="3"/>
  <c r="I27" i="3"/>
  <c r="G27" i="3"/>
  <c r="E27" i="3"/>
  <c r="C27" i="3"/>
  <c r="O26" i="3"/>
  <c r="M26" i="3"/>
  <c r="K26" i="3"/>
  <c r="I26" i="3"/>
  <c r="G26" i="3"/>
  <c r="E26" i="3"/>
  <c r="C26" i="3"/>
  <c r="O25" i="3"/>
  <c r="M25" i="3"/>
  <c r="K25" i="3"/>
  <c r="I25" i="3"/>
  <c r="G25" i="3"/>
  <c r="E25" i="3"/>
  <c r="C25" i="3"/>
  <c r="O24" i="3"/>
  <c r="M24" i="3"/>
  <c r="K24" i="3"/>
  <c r="I24" i="3"/>
  <c r="G24" i="3"/>
  <c r="E24" i="3"/>
  <c r="C24" i="3"/>
  <c r="O23" i="3"/>
  <c r="M23" i="3"/>
  <c r="K23" i="3"/>
  <c r="I23" i="3"/>
  <c r="G23" i="3"/>
  <c r="E23" i="3"/>
  <c r="C23" i="3"/>
  <c r="O22" i="3"/>
  <c r="M22" i="3"/>
  <c r="K22" i="3"/>
  <c r="I22" i="3"/>
  <c r="G22" i="3"/>
  <c r="E22" i="3"/>
  <c r="C22" i="3"/>
  <c r="O21" i="3"/>
  <c r="M21" i="3"/>
  <c r="K21" i="3"/>
  <c r="I21" i="3"/>
  <c r="G21" i="3"/>
  <c r="E21" i="3"/>
  <c r="C21" i="3"/>
  <c r="O20" i="3"/>
  <c r="M20" i="3"/>
  <c r="K20" i="3"/>
  <c r="I20" i="3"/>
  <c r="G20" i="3"/>
  <c r="E20" i="3"/>
  <c r="C20" i="3"/>
  <c r="O19" i="3"/>
  <c r="M19" i="3"/>
  <c r="K19" i="3"/>
  <c r="I19" i="3"/>
  <c r="G19" i="3"/>
  <c r="E19" i="3"/>
  <c r="C19" i="3"/>
  <c r="O18" i="3"/>
  <c r="M18" i="3"/>
  <c r="K18" i="3"/>
  <c r="I18" i="3"/>
  <c r="G18" i="3"/>
  <c r="E18" i="3"/>
  <c r="C18" i="3"/>
  <c r="O17" i="3"/>
  <c r="M17" i="3"/>
  <c r="K17" i="3"/>
  <c r="I17" i="3"/>
  <c r="G17" i="3"/>
  <c r="E17" i="3"/>
  <c r="C17" i="3"/>
  <c r="O16" i="3"/>
  <c r="M16" i="3"/>
  <c r="K16" i="3"/>
  <c r="I16" i="3"/>
  <c r="G16" i="3"/>
  <c r="E16" i="3"/>
  <c r="C16" i="3"/>
  <c r="O15" i="3"/>
  <c r="M15" i="3"/>
  <c r="K15" i="3"/>
  <c r="I15" i="3"/>
  <c r="G15" i="3"/>
  <c r="E15" i="3"/>
  <c r="C15" i="3"/>
  <c r="O14" i="3"/>
  <c r="M14" i="3"/>
  <c r="K14" i="3"/>
  <c r="I14" i="3"/>
  <c r="G14" i="3"/>
  <c r="E14" i="3"/>
  <c r="C14" i="3"/>
  <c r="O13" i="3"/>
  <c r="M13" i="3"/>
  <c r="K13" i="3"/>
  <c r="I13" i="3"/>
  <c r="G13" i="3"/>
  <c r="E13" i="3"/>
  <c r="C13" i="3"/>
  <c r="O12" i="3"/>
  <c r="M12" i="3"/>
  <c r="K12" i="3"/>
  <c r="I12" i="3"/>
  <c r="G12" i="3"/>
  <c r="E12" i="3"/>
  <c r="C12" i="3"/>
  <c r="O11" i="3"/>
  <c r="M11" i="3"/>
  <c r="K11" i="3"/>
  <c r="I11" i="3"/>
  <c r="G11" i="3"/>
  <c r="E11" i="3"/>
  <c r="C11" i="3"/>
  <c r="O10" i="3"/>
  <c r="M10" i="3"/>
  <c r="K10" i="3"/>
  <c r="I10" i="3"/>
  <c r="G10" i="3"/>
  <c r="E10" i="3"/>
  <c r="C10" i="3"/>
  <c r="O9" i="3"/>
  <c r="M9" i="3"/>
  <c r="K9" i="3"/>
  <c r="I9" i="3"/>
  <c r="G9" i="3"/>
  <c r="E9" i="3"/>
  <c r="C9" i="3"/>
  <c r="O8" i="3"/>
  <c r="M8" i="3"/>
  <c r="K8" i="3"/>
  <c r="I8" i="3"/>
  <c r="G8" i="3"/>
  <c r="E8" i="3"/>
  <c r="C8" i="3"/>
  <c r="O7" i="3"/>
  <c r="M7" i="3"/>
  <c r="K7" i="3"/>
  <c r="I7" i="3"/>
  <c r="G7" i="3"/>
  <c r="E7" i="3"/>
  <c r="C7" i="3"/>
  <c r="O6" i="3"/>
  <c r="M6" i="3"/>
  <c r="K6" i="3"/>
  <c r="I6" i="3"/>
  <c r="G6" i="3"/>
  <c r="E6" i="3"/>
  <c r="C6" i="3"/>
  <c r="O5" i="3"/>
  <c r="M5" i="3"/>
  <c r="K5" i="3"/>
  <c r="I5" i="3"/>
  <c r="G5" i="3"/>
  <c r="E5" i="3"/>
  <c r="C5" i="3"/>
  <c r="O4" i="3"/>
  <c r="M4" i="3"/>
  <c r="K4" i="3"/>
  <c r="I4" i="3"/>
  <c r="G4" i="3"/>
  <c r="E4" i="3"/>
  <c r="C4" i="3"/>
  <c r="O3" i="3"/>
  <c r="M3" i="3"/>
  <c r="K3" i="3"/>
  <c r="I3" i="3"/>
  <c r="G3" i="3"/>
  <c r="E3" i="3"/>
  <c r="C3" i="3"/>
  <c r="O2" i="3"/>
  <c r="M2" i="3"/>
  <c r="K2" i="3"/>
  <c r="I2" i="3"/>
  <c r="G2" i="3"/>
  <c r="E2" i="3"/>
  <c r="C2" i="3"/>
</calcChain>
</file>

<file path=xl/sharedStrings.xml><?xml version="1.0" encoding="utf-8"?>
<sst xmlns="http://schemas.openxmlformats.org/spreadsheetml/2006/main" count="774" uniqueCount="85">
  <si>
    <t>Cereais</t>
  </si>
  <si>
    <t>%/EUR(27)</t>
  </si>
  <si>
    <t>Trigo</t>
  </si>
  <si>
    <t>Cebada</t>
  </si>
  <si>
    <t>Millo Gran</t>
  </si>
  <si>
    <t>Millo forraxeiro</t>
  </si>
  <si>
    <t>Centeo</t>
  </si>
  <si>
    <t>Pataca</t>
  </si>
  <si>
    <t>:</t>
  </si>
  <si>
    <t/>
  </si>
  <si>
    <t>Total</t>
  </si>
  <si>
    <t>%/ UE</t>
  </si>
  <si>
    <t>&lt;1 ano</t>
  </si>
  <si>
    <t>1-2 anos</t>
  </si>
  <si>
    <t>&gt;2 anos</t>
  </si>
  <si>
    <t>Vacas</t>
  </si>
  <si>
    <t>Vacas carne</t>
  </si>
  <si>
    <t>Vacas leite</t>
  </si>
  <si>
    <t>Verróns</t>
  </si>
  <si>
    <t>%/UE</t>
  </si>
  <si>
    <t>Femias non cubertas</t>
  </si>
  <si>
    <t>Porcas cubertas</t>
  </si>
  <si>
    <t>Total femias</t>
  </si>
  <si>
    <t>Leitóns &lt; 20kg</t>
  </si>
  <si>
    <t>Porcos 20 - 49 kg</t>
  </si>
  <si>
    <t>Porcos &gt; 50kg</t>
  </si>
  <si>
    <t>Bovino</t>
  </si>
  <si>
    <t>Porcino</t>
  </si>
  <si>
    <t>Trigo brando</t>
  </si>
  <si>
    <t>Millo gran</t>
  </si>
  <si>
    <t>Tomate</t>
  </si>
  <si>
    <t>Leituga</t>
  </si>
  <si>
    <t>Feixón plano</t>
  </si>
  <si>
    <t>Cebola</t>
  </si>
  <si>
    <t>Leite de vaca</t>
  </si>
  <si>
    <t>Becerros &lt;1 ano (peso vivo)</t>
  </si>
  <si>
    <t>Porcino lixeiro &lt;80kg canal</t>
  </si>
  <si>
    <t>Polos</t>
  </si>
  <si>
    <t>Labradío regadío</t>
  </si>
  <si>
    <t>Labradío secaño</t>
  </si>
  <si>
    <t>Pasteiro secaño</t>
  </si>
  <si>
    <t>Leite</t>
  </si>
  <si>
    <t>País</t>
  </si>
  <si>
    <t>GALICIA</t>
  </si>
  <si>
    <t>BÉLXICA</t>
  </si>
  <si>
    <t>BULGARIA</t>
  </si>
  <si>
    <t>REPÚBLICA CHECA</t>
  </si>
  <si>
    <t>DINAMARCA</t>
  </si>
  <si>
    <t>ALEMAÑA</t>
  </si>
  <si>
    <t>ESTONIA</t>
  </si>
  <si>
    <t>IRLANDA</t>
  </si>
  <si>
    <t>GRECIA</t>
  </si>
  <si>
    <t>ESPAÑA</t>
  </si>
  <si>
    <t>FRANCIA</t>
  </si>
  <si>
    <t>CROACIA</t>
  </si>
  <si>
    <t>ITALIA</t>
  </si>
  <si>
    <t>CHIPRE</t>
  </si>
  <si>
    <t>LETONIA</t>
  </si>
  <si>
    <t>LITUANIA</t>
  </si>
  <si>
    <t>LUXEMBURGO</t>
  </si>
  <si>
    <t>HUNGRÍA</t>
  </si>
  <si>
    <t>MALTA</t>
  </si>
  <si>
    <t>HOLANDA</t>
  </si>
  <si>
    <t>AUSTRIA</t>
  </si>
  <si>
    <t>POLONIA</t>
  </si>
  <si>
    <t>PORTUGAL</t>
  </si>
  <si>
    <t>ROMANIA</t>
  </si>
  <si>
    <t>ESLOVENIA</t>
  </si>
  <si>
    <t>ESLOVAQUIA</t>
  </si>
  <si>
    <t>FINLANDIA</t>
  </si>
  <si>
    <t>SUECIA</t>
  </si>
  <si>
    <t>UNIÓN EUROPEA - 27 PAÍSES (desde 2020)</t>
  </si>
  <si>
    <t>ISLANDIA</t>
  </si>
  <si>
    <t>SUÍZA</t>
  </si>
  <si>
    <t>REINO UNIDO</t>
  </si>
  <si>
    <t>BOSNIA E HERCEGOVINA</t>
  </si>
  <si>
    <t>MONTENEGRO</t>
  </si>
  <si>
    <t>MACEDONIA DEL NORTE</t>
  </si>
  <si>
    <t>ALBANIA</t>
  </si>
  <si>
    <t>SERBIA</t>
  </si>
  <si>
    <t>TURQUIA</t>
  </si>
  <si>
    <t>KOSOVO</t>
  </si>
  <si>
    <t>NORUEGA</t>
  </si>
  <si>
    <t>LIECHTENSTEIN</t>
  </si>
  <si>
    <t xml:space="preserve">Aves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</si>
</sst>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2" applyNumberFormat="1" applyFont="1" applyAlignment="1">
      <alignment horizontal="center"/>
    </xf>
    <xf numFmtId="43" fontId="0" fillId="2" borderId="0" xfId="2" applyFont="1" applyFill="1" applyAlignment="1">
      <alignment horizontal="center"/>
    </xf>
    <xf numFmtId="43" fontId="0" fillId="2" borderId="0" xfId="2" applyNumberFormat="1" applyFont="1" applyFill="1" applyAlignment="1">
      <alignment horizontal="center"/>
    </xf>
    <xf numFmtId="43" fontId="0" fillId="0" borderId="0" xfId="2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2" applyNumberFormat="1" applyFont="1" applyAlignment="1"/>
    <xf numFmtId="0" fontId="0" fillId="3" borderId="0" xfId="0" applyFill="1" applyAlignment="1">
      <alignment horizontal="center"/>
    </xf>
    <xf numFmtId="43" fontId="0" fillId="3" borderId="0" xfId="2" applyNumberFormat="1" applyFont="1" applyFill="1" applyAlignment="1">
      <alignment horizontal="center"/>
    </xf>
    <xf numFmtId="43" fontId="0" fillId="3" borderId="0" xfId="0" applyNumberFormat="1" applyFill="1" applyAlignment="1">
      <alignment horizontal="center"/>
    </xf>
    <xf numFmtId="43" fontId="0" fillId="0" borderId="0" xfId="2" applyFont="1" applyAlignment="1">
      <alignment horizontal="center"/>
    </xf>
    <xf numFmtId="43" fontId="0" fillId="3" borderId="0" xfId="2" applyFont="1" applyFill="1" applyAlignment="1">
      <alignment horizontal="center"/>
    </xf>
    <xf numFmtId="43" fontId="0" fillId="0" borderId="0" xfId="2" applyFont="1"/>
    <xf numFmtId="43" fontId="0" fillId="0" borderId="0" xfId="2" applyNumberFormat="1" applyFont="1"/>
    <xf numFmtId="0" fontId="4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3" fontId="4" fillId="0" borderId="0" xfId="2" applyNumberFormat="1" applyFont="1"/>
    <xf numFmtId="164" fontId="0" fillId="0" borderId="0" xfId="0" applyNumberFormat="1" applyAlignment="1">
      <alignment horizontal="center"/>
    </xf>
    <xf numFmtId="43" fontId="0" fillId="2" borderId="0" xfId="2" applyNumberFormat="1" applyFont="1" applyFill="1" applyAlignment="1">
      <alignment horizontal="right"/>
    </xf>
    <xf numFmtId="43" fontId="0" fillId="0" borderId="0" xfId="2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3" fontId="0" fillId="3" borderId="0" xfId="2" applyNumberFormat="1" applyFont="1" applyFill="1" applyAlignment="1">
      <alignment horizontal="right"/>
    </xf>
    <xf numFmtId="43" fontId="0" fillId="3" borderId="0" xfId="0" applyNumberFormat="1" applyFill="1" applyAlignment="1">
      <alignment horizontal="right"/>
    </xf>
    <xf numFmtId="43" fontId="0" fillId="2" borderId="0" xfId="2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43" fontId="4" fillId="0" borderId="0" xfId="2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0" fontId="0" fillId="0" borderId="0" xfId="0" applyBorder="1"/>
    <xf numFmtId="43" fontId="4" fillId="0" borderId="0" xfId="2" applyFont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workbookViewId="0">
      <selection activeCell="C3" sqref="C3"/>
    </sheetView>
  </sheetViews>
  <sheetFormatPr baseColWidth="10" defaultRowHeight="15" x14ac:dyDescent="0.25"/>
  <cols>
    <col min="1" max="1" width="40.140625" style="2" customWidth="1"/>
    <col min="2" max="2" width="11.5703125" style="2" bestFit="1" customWidth="1"/>
    <col min="3" max="3" width="11.85546875" style="2" bestFit="1" customWidth="1"/>
    <col min="4" max="4" width="11.5703125" style="2" bestFit="1" customWidth="1"/>
    <col min="5" max="5" width="12.140625" style="2" bestFit="1" customWidth="1"/>
    <col min="6" max="6" width="11.5703125" style="2" bestFit="1" customWidth="1"/>
    <col min="7" max="7" width="11.85546875" style="2" bestFit="1" customWidth="1"/>
    <col min="8" max="8" width="11.7109375" style="2" bestFit="1" customWidth="1"/>
    <col min="9" max="9" width="11.85546875" style="2" bestFit="1" customWidth="1"/>
    <col min="10" max="10" width="16.5703125" style="2" bestFit="1" customWidth="1"/>
    <col min="11" max="11" width="11.85546875" style="2" bestFit="1" customWidth="1"/>
    <col min="12" max="12" width="10.5703125" style="2" bestFit="1" customWidth="1"/>
    <col min="13" max="13" width="11.85546875" style="2" bestFit="1" customWidth="1"/>
    <col min="14" max="14" width="10.5703125" style="2" bestFit="1" customWidth="1"/>
    <col min="15" max="15" width="12.140625" style="2" bestFit="1" customWidth="1"/>
  </cols>
  <sheetData>
    <row r="1" spans="1:15" ht="15.75" x14ac:dyDescent="0.25">
      <c r="A1" s="1" t="s">
        <v>42</v>
      </c>
      <c r="B1" s="3" t="s">
        <v>0</v>
      </c>
      <c r="C1" s="3" t="s">
        <v>1</v>
      </c>
      <c r="D1" s="3" t="s">
        <v>2</v>
      </c>
      <c r="E1" s="1" t="s">
        <v>1</v>
      </c>
      <c r="F1" s="1" t="s">
        <v>3</v>
      </c>
      <c r="G1" s="3" t="s">
        <v>1</v>
      </c>
      <c r="H1" s="3" t="s">
        <v>4</v>
      </c>
      <c r="I1" s="3" t="s">
        <v>1</v>
      </c>
      <c r="J1" s="3" t="s">
        <v>5</v>
      </c>
      <c r="K1" s="3" t="s">
        <v>1</v>
      </c>
      <c r="L1" s="1" t="s">
        <v>6</v>
      </c>
      <c r="M1" s="3" t="s">
        <v>1</v>
      </c>
      <c r="N1" s="3" t="s">
        <v>7</v>
      </c>
      <c r="O1" s="1" t="s">
        <v>1</v>
      </c>
    </row>
    <row r="2" spans="1:15" x14ac:dyDescent="0.25">
      <c r="A2" s="4" t="s">
        <v>43</v>
      </c>
      <c r="B2" s="5">
        <v>33.963000000000001</v>
      </c>
      <c r="C2" s="5">
        <f t="shared" ref="C2:C42" si="0">IFERROR(B2/B$30*100,"")</f>
        <v>6.4646311602721454E-2</v>
      </c>
      <c r="D2" s="5">
        <v>12.598000000000001</v>
      </c>
      <c r="E2" s="5">
        <f t="shared" ref="E2:E42" si="1">IFERROR(D2/D$30*100,"")</f>
        <v>5.2325141902561767E-2</v>
      </c>
      <c r="F2" s="5">
        <v>0.67</v>
      </c>
      <c r="G2" s="5">
        <f t="shared" ref="G2:G42" si="2">IFERROR(F2/F$30*100,"")</f>
        <v>6.5252727710106481E-3</v>
      </c>
      <c r="H2" s="5">
        <v>14.996</v>
      </c>
      <c r="I2" s="5">
        <f t="shared" ref="I2:I42" si="3">IFERROR(H2/H$30*100,"")</f>
        <v>0.16217151508597383</v>
      </c>
      <c r="J2" s="5">
        <v>71.504999999999995</v>
      </c>
      <c r="K2" s="5">
        <f t="shared" ref="K2:K42" si="4">IFERROR(J2/J$30*100,"")</f>
        <v>1.1810594436029866</v>
      </c>
      <c r="L2" s="5">
        <v>5.0490000000000004</v>
      </c>
      <c r="M2" s="5">
        <f t="shared" ref="M2:M42" si="5">IFERROR(L2/L$30*100,"")</f>
        <v>0.243483712294746</v>
      </c>
      <c r="N2" s="5">
        <v>16.169</v>
      </c>
      <c r="O2" s="5">
        <f t="shared" ref="O2:O42" si="6">IFERROR(N2/N$30*100,"")</f>
        <v>1.1539888947571262</v>
      </c>
    </row>
    <row r="3" spans="1:15" x14ac:dyDescent="0.25">
      <c r="A3" s="2" t="s">
        <v>44</v>
      </c>
      <c r="B3" s="6">
        <v>310.2</v>
      </c>
      <c r="C3" s="6">
        <f t="shared" si="0"/>
        <v>0.59044506843224076</v>
      </c>
      <c r="D3" s="6">
        <v>209.18</v>
      </c>
      <c r="E3" s="7">
        <f t="shared" si="1"/>
        <v>0.86881831903301077</v>
      </c>
      <c r="F3" s="7">
        <v>38.25</v>
      </c>
      <c r="G3" s="6">
        <f t="shared" si="2"/>
        <v>0.37252490073307054</v>
      </c>
      <c r="H3" s="6">
        <v>48.22</v>
      </c>
      <c r="I3" s="6">
        <f t="shared" si="3"/>
        <v>0.52146642154212175</v>
      </c>
      <c r="J3" s="8">
        <v>183.08</v>
      </c>
      <c r="K3" s="6">
        <f t="shared" si="4"/>
        <v>3.0239614423443797</v>
      </c>
      <c r="L3" s="7">
        <v>0.82</v>
      </c>
      <c r="M3" s="6">
        <f t="shared" si="5"/>
        <v>3.9543799580449922E-2</v>
      </c>
      <c r="N3" s="6">
        <v>89.92</v>
      </c>
      <c r="O3" s="7">
        <f t="shared" si="6"/>
        <v>6.4176313573233221</v>
      </c>
    </row>
    <row r="4" spans="1:15" x14ac:dyDescent="0.25">
      <c r="A4" s="2" t="s">
        <v>45</v>
      </c>
      <c r="B4" s="6">
        <v>1956.33</v>
      </c>
      <c r="C4" s="6">
        <f t="shared" si="0"/>
        <v>3.723744038446311</v>
      </c>
      <c r="D4" s="6">
        <v>1206.19</v>
      </c>
      <c r="E4" s="7">
        <f t="shared" si="1"/>
        <v>5.0098478259605468</v>
      </c>
      <c r="F4" s="7">
        <v>126.31</v>
      </c>
      <c r="G4" s="6">
        <f t="shared" si="2"/>
        <v>1.2301600055318729</v>
      </c>
      <c r="H4" s="6">
        <v>573.02</v>
      </c>
      <c r="I4" s="6">
        <f t="shared" si="3"/>
        <v>6.1968205904617708</v>
      </c>
      <c r="J4" s="6">
        <v>30.11</v>
      </c>
      <c r="K4" s="6">
        <f t="shared" si="4"/>
        <v>0.49733165298770626</v>
      </c>
      <c r="L4" s="7">
        <v>7.63</v>
      </c>
      <c r="M4" s="6">
        <f t="shared" si="5"/>
        <v>0.36795023268150362</v>
      </c>
      <c r="N4" s="6">
        <v>10.9</v>
      </c>
      <c r="O4" s="7">
        <f t="shared" si="6"/>
        <v>0.77793796480009136</v>
      </c>
    </row>
    <row r="5" spans="1:15" x14ac:dyDescent="0.25">
      <c r="A5" s="2" t="s">
        <v>46</v>
      </c>
      <c r="B5" s="6">
        <v>1345.84</v>
      </c>
      <c r="C5" s="6">
        <f t="shared" si="0"/>
        <v>2.5617169274624336</v>
      </c>
      <c r="D5" s="6">
        <v>784.78</v>
      </c>
      <c r="E5" s="7">
        <f t="shared" si="1"/>
        <v>3.2595431705264661</v>
      </c>
      <c r="F5" s="7">
        <v>326.74</v>
      </c>
      <c r="G5" s="6">
        <f t="shared" si="2"/>
        <v>3.1821904853731624</v>
      </c>
      <c r="H5" s="6">
        <v>102.44</v>
      </c>
      <c r="I5" s="6">
        <f t="shared" si="3"/>
        <v>1.1078187520276845</v>
      </c>
      <c r="J5" s="6">
        <v>216.98</v>
      </c>
      <c r="K5" s="6">
        <f t="shared" si="4"/>
        <v>3.5838931273753731</v>
      </c>
      <c r="L5" s="7">
        <v>25.53</v>
      </c>
      <c r="M5" s="6">
        <f t="shared" si="5"/>
        <v>1.2311624430352277</v>
      </c>
      <c r="N5" s="6">
        <v>22.82</v>
      </c>
      <c r="O5" s="7">
        <f t="shared" si="6"/>
        <v>1.6286737941961547</v>
      </c>
    </row>
    <row r="6" spans="1:15" x14ac:dyDescent="0.25">
      <c r="A6" s="2" t="s">
        <v>47</v>
      </c>
      <c r="B6" s="6">
        <v>1359.7</v>
      </c>
      <c r="C6" s="6">
        <f t="shared" si="0"/>
        <v>2.5880985156264278</v>
      </c>
      <c r="D6" s="6">
        <v>537.70000000000005</v>
      </c>
      <c r="E6" s="7">
        <f t="shared" si="1"/>
        <v>2.2333091602641262</v>
      </c>
      <c r="F6" s="7">
        <v>621.6</v>
      </c>
      <c r="G6" s="6">
        <f t="shared" si="2"/>
        <v>6.0538948574033116</v>
      </c>
      <c r="H6" s="6">
        <v>6.4</v>
      </c>
      <c r="I6" s="6">
        <f t="shared" si="3"/>
        <v>6.921163620633719E-2</v>
      </c>
      <c r="J6" s="6">
        <v>173.9</v>
      </c>
      <c r="K6" s="6">
        <f t="shared" si="4"/>
        <v>2.872333924097048</v>
      </c>
      <c r="L6" s="7">
        <v>108.3</v>
      </c>
      <c r="M6" s="6">
        <f t="shared" si="5"/>
        <v>5.2226749933691794</v>
      </c>
      <c r="N6" s="6">
        <v>56.2</v>
      </c>
      <c r="O6" s="7">
        <f t="shared" si="6"/>
        <v>4.0110195983270769</v>
      </c>
    </row>
    <row r="7" spans="1:15" x14ac:dyDescent="0.25">
      <c r="A7" s="2" t="s">
        <v>48</v>
      </c>
      <c r="B7" s="6">
        <v>6063.5</v>
      </c>
      <c r="C7" s="6">
        <f t="shared" si="0"/>
        <v>11.541468963374895</v>
      </c>
      <c r="D7" s="6">
        <v>2939</v>
      </c>
      <c r="E7" s="7">
        <f t="shared" si="1"/>
        <v>12.206984604828467</v>
      </c>
      <c r="F7" s="7">
        <v>1539.5</v>
      </c>
      <c r="G7" s="6">
        <f t="shared" si="2"/>
        <v>14.993518553687899</v>
      </c>
      <c r="H7" s="6">
        <v>430.7</v>
      </c>
      <c r="I7" s="6">
        <f t="shared" si="3"/>
        <v>4.6577268303233481</v>
      </c>
      <c r="J7" s="6">
        <v>2219.6</v>
      </c>
      <c r="K7" s="6">
        <f t="shared" si="4"/>
        <v>36.661485784507228</v>
      </c>
      <c r="L7" s="7">
        <v>631</v>
      </c>
      <c r="M7" s="6">
        <f t="shared" si="5"/>
        <v>30.429436018614521</v>
      </c>
      <c r="N7" s="6">
        <v>258.3</v>
      </c>
      <c r="O7" s="7">
        <f t="shared" si="6"/>
        <v>18.434988652097577</v>
      </c>
    </row>
    <row r="8" spans="1:15" x14ac:dyDescent="0.25">
      <c r="A8" s="2" t="s">
        <v>49</v>
      </c>
      <c r="B8" s="6">
        <v>367.12</v>
      </c>
      <c r="C8" s="6">
        <f t="shared" si="0"/>
        <v>0.69878850265262493</v>
      </c>
      <c r="D8" s="6">
        <v>180</v>
      </c>
      <c r="E8" s="7">
        <f t="shared" si="1"/>
        <v>0.74762069713137935</v>
      </c>
      <c r="F8" s="7">
        <v>121.52</v>
      </c>
      <c r="G8" s="6">
        <f t="shared" si="2"/>
        <v>1.1835091748256925</v>
      </c>
      <c r="H8" s="6">
        <v>0</v>
      </c>
      <c r="I8" s="6">
        <f t="shared" si="3"/>
        <v>0</v>
      </c>
      <c r="J8" s="6">
        <v>13.02</v>
      </c>
      <c r="K8" s="6">
        <f t="shared" si="4"/>
        <v>0.21505340823314298</v>
      </c>
      <c r="L8" s="7">
        <v>11.9</v>
      </c>
      <c r="M8" s="6">
        <f t="shared" si="5"/>
        <v>0.57386733537482215</v>
      </c>
      <c r="N8" s="6">
        <v>3.11</v>
      </c>
      <c r="O8" s="7">
        <f t="shared" si="6"/>
        <v>0.22196211656222786</v>
      </c>
    </row>
    <row r="9" spans="1:15" x14ac:dyDescent="0.25">
      <c r="A9" s="2" t="s">
        <v>50</v>
      </c>
      <c r="B9" s="6">
        <v>274.66000000000003</v>
      </c>
      <c r="C9" s="6">
        <f t="shared" si="0"/>
        <v>0.52279704221663215</v>
      </c>
      <c r="D9" s="6">
        <v>62.33</v>
      </c>
      <c r="E9" s="7">
        <f t="shared" si="1"/>
        <v>0.25888443362332708</v>
      </c>
      <c r="F9" s="7">
        <v>183.93</v>
      </c>
      <c r="G9" s="6">
        <f t="shared" si="2"/>
        <v>1.7913334638387888</v>
      </c>
      <c r="H9" s="6">
        <v>0</v>
      </c>
      <c r="I9" s="6">
        <f t="shared" si="3"/>
        <v>0</v>
      </c>
      <c r="J9" s="6">
        <v>14.42</v>
      </c>
      <c r="K9" s="6">
        <f t="shared" si="4"/>
        <v>0.2381774306238035</v>
      </c>
      <c r="L9" s="7">
        <v>0</v>
      </c>
      <c r="M9" s="6">
        <f t="shared" si="5"/>
        <v>0</v>
      </c>
      <c r="N9" s="6">
        <v>8.93</v>
      </c>
      <c r="O9" s="7">
        <f t="shared" si="6"/>
        <v>0.63733816749218486</v>
      </c>
    </row>
    <row r="10" spans="1:15" x14ac:dyDescent="0.25">
      <c r="A10" s="2" t="s">
        <v>51</v>
      </c>
      <c r="B10" s="6">
        <v>770.9</v>
      </c>
      <c r="C10" s="6">
        <f t="shared" si="0"/>
        <v>1.4673568770290599</v>
      </c>
      <c r="D10" s="6">
        <v>411.01</v>
      </c>
      <c r="E10" s="7">
        <f t="shared" si="1"/>
        <v>1.7071087929331568</v>
      </c>
      <c r="F10" s="7">
        <v>112.78</v>
      </c>
      <c r="G10" s="6">
        <f t="shared" si="2"/>
        <v>1.098388452409822</v>
      </c>
      <c r="H10" s="6">
        <v>120.09</v>
      </c>
      <c r="I10" s="6">
        <f t="shared" si="3"/>
        <v>1.2986914675029739</v>
      </c>
      <c r="J10" s="6">
        <v>106.31</v>
      </c>
      <c r="K10" s="6">
        <f t="shared" si="4"/>
        <v>1.7559391573936582</v>
      </c>
      <c r="L10" s="7">
        <v>9.3800000000000008</v>
      </c>
      <c r="M10" s="6">
        <f t="shared" si="5"/>
        <v>0.45234248788368336</v>
      </c>
      <c r="N10" s="6">
        <v>12.36</v>
      </c>
      <c r="O10" s="7">
        <f t="shared" si="6"/>
        <v>0.88213882981001168</v>
      </c>
    </row>
    <row r="11" spans="1:15" x14ac:dyDescent="0.25">
      <c r="A11" s="4" t="s">
        <v>52</v>
      </c>
      <c r="B11" s="5">
        <v>6034.58</v>
      </c>
      <c r="C11" s="5">
        <f t="shared" si="0"/>
        <v>11.486421666859547</v>
      </c>
      <c r="D11" s="5">
        <v>2128.4699999999998</v>
      </c>
      <c r="E11" s="5">
        <f t="shared" si="1"/>
        <v>8.8404901401290381</v>
      </c>
      <c r="F11" s="5">
        <v>2514.56</v>
      </c>
      <c r="G11" s="5">
        <f t="shared" si="2"/>
        <v>24.489835670257513</v>
      </c>
      <c r="H11" s="5">
        <v>358.27</v>
      </c>
      <c r="I11" s="5">
        <f t="shared" si="3"/>
        <v>3.8744457661944414</v>
      </c>
      <c r="J11" s="5">
        <v>118.25</v>
      </c>
      <c r="K11" s="5">
        <f t="shared" si="4"/>
        <v>1.9531540340682916</v>
      </c>
      <c r="L11" s="5">
        <v>161.27000000000001</v>
      </c>
      <c r="M11" s="5">
        <f t="shared" si="5"/>
        <v>7.7771079979745856</v>
      </c>
      <c r="N11" s="5">
        <v>63.28</v>
      </c>
      <c r="O11" s="5">
        <f t="shared" si="6"/>
        <v>4.5163224231697043</v>
      </c>
    </row>
    <row r="12" spans="1:15" x14ac:dyDescent="0.25">
      <c r="A12" s="2" t="s">
        <v>53</v>
      </c>
      <c r="B12" s="6">
        <v>9325.7000000000007</v>
      </c>
      <c r="C12" s="6">
        <f t="shared" si="0"/>
        <v>17.7508496927097</v>
      </c>
      <c r="D12" s="6">
        <v>5276.73</v>
      </c>
      <c r="E12" s="7">
        <f t="shared" si="1"/>
        <v>21.916625339855905</v>
      </c>
      <c r="F12" s="7">
        <v>1730.37</v>
      </c>
      <c r="G12" s="6">
        <f t="shared" si="2"/>
        <v>16.852442156378647</v>
      </c>
      <c r="H12" s="6">
        <v>1549.47</v>
      </c>
      <c r="I12" s="6">
        <f t="shared" si="3"/>
        <v>16.756461555098952</v>
      </c>
      <c r="J12" s="6">
        <v>1241.45</v>
      </c>
      <c r="K12" s="6">
        <f t="shared" si="4"/>
        <v>20.505226854918231</v>
      </c>
      <c r="L12" s="7">
        <v>43.22</v>
      </c>
      <c r="M12" s="6">
        <f t="shared" si="5"/>
        <v>2.0842475827646902</v>
      </c>
      <c r="N12" s="6">
        <v>211.59</v>
      </c>
      <c r="O12" s="7">
        <f t="shared" si="6"/>
        <v>15.101274676334983</v>
      </c>
    </row>
    <row r="13" spans="1:15" x14ac:dyDescent="0.25">
      <c r="A13" s="2" t="s">
        <v>54</v>
      </c>
      <c r="B13" s="6">
        <v>519.78</v>
      </c>
      <c r="C13" s="6">
        <f t="shared" si="0"/>
        <v>0.9893666591544491</v>
      </c>
      <c r="D13" s="6">
        <v>147.38999999999999</v>
      </c>
      <c r="E13" s="7">
        <f t="shared" si="1"/>
        <v>0.61217674750107776</v>
      </c>
      <c r="F13" s="7">
        <v>56.48</v>
      </c>
      <c r="G13" s="6">
        <f t="shared" si="2"/>
        <v>0.55007075538310646</v>
      </c>
      <c r="H13" s="6">
        <v>287.98</v>
      </c>
      <c r="I13" s="6">
        <f t="shared" si="3"/>
        <v>3.1143073429220287</v>
      </c>
      <c r="J13" s="6">
        <v>25.13</v>
      </c>
      <c r="K13" s="6">
        <f t="shared" si="4"/>
        <v>0.41507620191235661</v>
      </c>
      <c r="L13" s="7">
        <v>0.51</v>
      </c>
      <c r="M13" s="6">
        <f t="shared" si="5"/>
        <v>2.4594314373206666E-2</v>
      </c>
      <c r="N13" s="6">
        <v>8.7899999999999991</v>
      </c>
      <c r="O13" s="7">
        <f t="shared" si="6"/>
        <v>0.62734630372411027</v>
      </c>
    </row>
    <row r="14" spans="1:15" x14ac:dyDescent="0.25">
      <c r="A14" s="2" t="s">
        <v>55</v>
      </c>
      <c r="B14" s="6">
        <v>2978.39</v>
      </c>
      <c r="C14" s="6">
        <f t="shared" si="0"/>
        <v>5.6691672706895604</v>
      </c>
      <c r="D14" s="6">
        <v>1726.61</v>
      </c>
      <c r="E14" s="7">
        <f t="shared" si="1"/>
        <v>7.1713853993000605</v>
      </c>
      <c r="F14" s="7">
        <v>251.76</v>
      </c>
      <c r="G14" s="6">
        <f t="shared" si="2"/>
        <v>2.4519442878054338</v>
      </c>
      <c r="H14" s="6">
        <v>588.6</v>
      </c>
      <c r="I14" s="6">
        <f t="shared" si="3"/>
        <v>6.3653076673515736</v>
      </c>
      <c r="J14" s="6">
        <v>375.56</v>
      </c>
      <c r="K14" s="6">
        <f t="shared" si="4"/>
        <v>6.2031841778831938</v>
      </c>
      <c r="L14" s="7">
        <v>3.49</v>
      </c>
      <c r="M14" s="6">
        <f t="shared" si="5"/>
        <v>0.16830226894606129</v>
      </c>
      <c r="N14" s="6">
        <v>46.7</v>
      </c>
      <c r="O14" s="7">
        <f t="shared" si="6"/>
        <v>3.3330002712077311</v>
      </c>
    </row>
    <row r="15" spans="1:15" x14ac:dyDescent="0.25">
      <c r="A15" s="2" t="s">
        <v>56</v>
      </c>
      <c r="B15" s="6">
        <v>26.15</v>
      </c>
      <c r="C15" s="6">
        <f t="shared" si="0"/>
        <v>4.9774785749526422E-2</v>
      </c>
      <c r="D15" s="6">
        <v>12.32</v>
      </c>
      <c r="E15" s="7">
        <f t="shared" si="1"/>
        <v>5.1170483270325515E-2</v>
      </c>
      <c r="F15" s="7">
        <v>12.83</v>
      </c>
      <c r="G15" s="6">
        <f t="shared" si="2"/>
        <v>0.12495410395830836</v>
      </c>
      <c r="H15" s="6">
        <v>0</v>
      </c>
      <c r="I15" s="6">
        <f t="shared" si="3"/>
        <v>0</v>
      </c>
      <c r="J15" s="6">
        <v>0.13</v>
      </c>
      <c r="K15" s="6">
        <f t="shared" si="4"/>
        <v>2.1472306505613357E-3</v>
      </c>
      <c r="L15" s="7">
        <v>0</v>
      </c>
      <c r="M15" s="6">
        <f t="shared" si="5"/>
        <v>0</v>
      </c>
      <c r="N15" s="6">
        <v>3.99</v>
      </c>
      <c r="O15" s="7">
        <f t="shared" si="6"/>
        <v>0.2847681173901252</v>
      </c>
    </row>
    <row r="16" spans="1:15" x14ac:dyDescent="0.25">
      <c r="A16" s="2" t="s">
        <v>57</v>
      </c>
      <c r="B16" s="6">
        <v>767.8</v>
      </c>
      <c r="C16" s="6">
        <f t="shared" si="0"/>
        <v>1.4614562332117165</v>
      </c>
      <c r="D16" s="6">
        <v>537.29999999999995</v>
      </c>
      <c r="E16" s="7">
        <f t="shared" si="1"/>
        <v>2.2316477809371671</v>
      </c>
      <c r="F16" s="7">
        <v>74.599999999999994</v>
      </c>
      <c r="G16" s="6">
        <f t="shared" si="2"/>
        <v>0.72654529659312583</v>
      </c>
      <c r="H16" s="6">
        <v>0</v>
      </c>
      <c r="I16" s="6">
        <f t="shared" si="3"/>
        <v>0</v>
      </c>
      <c r="J16" s="6">
        <v>24.9</v>
      </c>
      <c r="K16" s="6">
        <f t="shared" si="4"/>
        <v>0.41127725537674803</v>
      </c>
      <c r="L16" s="7">
        <v>36</v>
      </c>
      <c r="M16" s="6">
        <f t="shared" si="5"/>
        <v>1.7360692498734116</v>
      </c>
      <c r="N16" s="6">
        <v>7.3</v>
      </c>
      <c r="O16" s="7">
        <f t="shared" si="6"/>
        <v>0.52100432504960237</v>
      </c>
    </row>
    <row r="17" spans="1:16" x14ac:dyDescent="0.25">
      <c r="A17" s="2" t="s">
        <v>58</v>
      </c>
      <c r="B17" s="6">
        <v>1356.51</v>
      </c>
      <c r="C17" s="6">
        <f t="shared" si="0"/>
        <v>2.5820265627950323</v>
      </c>
      <c r="D17" s="6">
        <v>944.17</v>
      </c>
      <c r="E17" s="7">
        <f t="shared" si="1"/>
        <v>3.9215612978363028</v>
      </c>
      <c r="F17" s="7">
        <v>144.69999999999999</v>
      </c>
      <c r="G17" s="6">
        <f t="shared" si="2"/>
        <v>1.4092641342764785</v>
      </c>
      <c r="H17" s="6">
        <v>17.87</v>
      </c>
      <c r="I17" s="6">
        <f t="shared" si="3"/>
        <v>0.19325186546988216</v>
      </c>
      <c r="J17" s="6">
        <v>29.39</v>
      </c>
      <c r="K17" s="6">
        <f t="shared" si="4"/>
        <v>0.48543929861536655</v>
      </c>
      <c r="L17" s="7">
        <v>26.11</v>
      </c>
      <c r="M17" s="6">
        <f t="shared" si="5"/>
        <v>1.2591324476165215</v>
      </c>
      <c r="N17" s="6">
        <v>15.33</v>
      </c>
      <c r="O17" s="7">
        <f t="shared" si="6"/>
        <v>1.0941090826041651</v>
      </c>
    </row>
    <row r="18" spans="1:16" x14ac:dyDescent="0.25">
      <c r="A18" s="2" t="s">
        <v>59</v>
      </c>
      <c r="B18" s="6">
        <v>26.3</v>
      </c>
      <c r="C18" s="6">
        <f t="shared" si="0"/>
        <v>5.0060300772946278E-2</v>
      </c>
      <c r="D18" s="6">
        <v>12.87</v>
      </c>
      <c r="E18" s="7">
        <f t="shared" si="1"/>
        <v>5.3454879844893624E-2</v>
      </c>
      <c r="F18" s="7">
        <v>5.31</v>
      </c>
      <c r="G18" s="6">
        <f t="shared" si="2"/>
        <v>5.1715221513532146E-2</v>
      </c>
      <c r="H18" s="6">
        <v>7.0000000000000007E-2</v>
      </c>
      <c r="I18" s="6">
        <f t="shared" si="3"/>
        <v>7.5700227100681313E-4</v>
      </c>
      <c r="J18" s="6">
        <v>17.07</v>
      </c>
      <c r="K18" s="6">
        <f t="shared" si="4"/>
        <v>0.28194790157755384</v>
      </c>
      <c r="L18" s="7">
        <v>1.54</v>
      </c>
      <c r="M18" s="6">
        <f t="shared" si="5"/>
        <v>7.4265184577918156E-2</v>
      </c>
      <c r="N18" s="6">
        <v>0.63</v>
      </c>
      <c r="O18" s="7">
        <f t="shared" si="6"/>
        <v>4.4963386956335553E-2</v>
      </c>
    </row>
    <row r="19" spans="1:16" x14ac:dyDescent="0.25">
      <c r="A19" s="2" t="s">
        <v>60</v>
      </c>
      <c r="B19" s="6">
        <v>2361.64</v>
      </c>
      <c r="C19" s="6">
        <f t="shared" si="0"/>
        <v>4.4952246660616284</v>
      </c>
      <c r="D19" s="6">
        <v>892.79</v>
      </c>
      <c r="E19" s="7">
        <f t="shared" si="1"/>
        <v>3.7081571232884678</v>
      </c>
      <c r="F19" s="7">
        <v>268.61</v>
      </c>
      <c r="G19" s="6">
        <f t="shared" si="2"/>
        <v>2.616050028389806</v>
      </c>
      <c r="H19" s="6">
        <v>1054.57</v>
      </c>
      <c r="I19" s="6">
        <f t="shared" si="3"/>
        <v>11.404455499080782</v>
      </c>
      <c r="J19" s="6">
        <v>67.540000000000006</v>
      </c>
      <c r="K19" s="6">
        <f t="shared" si="4"/>
        <v>1.1155689087608662</v>
      </c>
      <c r="L19" s="7">
        <v>25.7</v>
      </c>
      <c r="M19" s="6">
        <f t="shared" si="5"/>
        <v>1.2393605478262966</v>
      </c>
      <c r="N19" s="6">
        <v>8.77</v>
      </c>
      <c r="O19" s="7">
        <f t="shared" si="6"/>
        <v>0.62591889461438543</v>
      </c>
    </row>
    <row r="20" spans="1:16" x14ac:dyDescent="0.25">
      <c r="A20" s="2" t="s">
        <v>61</v>
      </c>
      <c r="B20" s="6">
        <v>0</v>
      </c>
      <c r="C20" s="6">
        <f t="shared" si="0"/>
        <v>0</v>
      </c>
      <c r="D20" s="6">
        <v>0</v>
      </c>
      <c r="E20" s="7">
        <f t="shared" si="1"/>
        <v>0</v>
      </c>
      <c r="F20" s="7">
        <v>0</v>
      </c>
      <c r="G20" s="6">
        <f t="shared" si="2"/>
        <v>0</v>
      </c>
      <c r="H20" s="6">
        <v>0</v>
      </c>
      <c r="I20" s="6">
        <f t="shared" si="3"/>
        <v>0</v>
      </c>
      <c r="J20" s="6">
        <v>0</v>
      </c>
      <c r="K20" s="6">
        <f t="shared" si="4"/>
        <v>0</v>
      </c>
      <c r="L20" s="7">
        <v>0</v>
      </c>
      <c r="M20" s="6">
        <f t="shared" si="5"/>
        <v>0</v>
      </c>
      <c r="N20" s="6">
        <v>0.56999999999999995</v>
      </c>
      <c r="O20" s="7">
        <f t="shared" si="6"/>
        <v>4.0681159627160735E-2</v>
      </c>
    </row>
    <row r="21" spans="1:16" x14ac:dyDescent="0.25">
      <c r="A21" s="2" t="s">
        <v>62</v>
      </c>
      <c r="B21" s="6">
        <v>169.73</v>
      </c>
      <c r="C21" s="6">
        <f t="shared" si="0"/>
        <v>0.32306976616700267</v>
      </c>
      <c r="D21" s="6">
        <v>118.14</v>
      </c>
      <c r="E21" s="7">
        <f t="shared" si="1"/>
        <v>0.49068838421722866</v>
      </c>
      <c r="F21" s="7">
        <v>29.67</v>
      </c>
      <c r="G21" s="6">
        <f t="shared" si="2"/>
        <v>0.28896245241177004</v>
      </c>
      <c r="H21" s="6">
        <v>17.2</v>
      </c>
      <c r="I21" s="6">
        <f t="shared" si="3"/>
        <v>0.18600627230453121</v>
      </c>
      <c r="J21" s="6">
        <v>183.26</v>
      </c>
      <c r="K21" s="6">
        <f t="shared" si="4"/>
        <v>3.026934530937464</v>
      </c>
      <c r="L21" s="7">
        <v>2.13</v>
      </c>
      <c r="M21" s="6">
        <f t="shared" si="5"/>
        <v>0.10271743061751018</v>
      </c>
      <c r="N21" s="6">
        <v>159.04</v>
      </c>
      <c r="O21" s="7">
        <f t="shared" si="6"/>
        <v>11.350757240532708</v>
      </c>
    </row>
    <row r="22" spans="1:16" x14ac:dyDescent="0.25">
      <c r="A22" s="2" t="s">
        <v>63</v>
      </c>
      <c r="B22" s="6">
        <v>747.46</v>
      </c>
      <c r="C22" s="6">
        <f t="shared" si="0"/>
        <v>1.4227403960359857</v>
      </c>
      <c r="D22" s="6">
        <v>279.86</v>
      </c>
      <c r="E22" s="7">
        <f t="shared" si="1"/>
        <v>1.1623840461065991</v>
      </c>
      <c r="F22" s="7">
        <v>123.62</v>
      </c>
      <c r="G22" s="6">
        <f t="shared" si="2"/>
        <v>1.2039615223169198</v>
      </c>
      <c r="H22" s="6">
        <v>218.2</v>
      </c>
      <c r="I22" s="6">
        <f t="shared" si="3"/>
        <v>2.3596842219098084</v>
      </c>
      <c r="J22" s="6">
        <v>85.13</v>
      </c>
      <c r="K22" s="6">
        <f t="shared" si="4"/>
        <v>1.4061057329406652</v>
      </c>
      <c r="L22" s="7">
        <v>35.17</v>
      </c>
      <c r="M22" s="6">
        <f t="shared" si="5"/>
        <v>1.6960432088346638</v>
      </c>
      <c r="N22" s="6">
        <v>22.56</v>
      </c>
      <c r="O22" s="7">
        <f t="shared" si="6"/>
        <v>1.6101174757697301</v>
      </c>
    </row>
    <row r="23" spans="1:16" x14ac:dyDescent="0.25">
      <c r="A23" s="2" t="s">
        <v>64</v>
      </c>
      <c r="B23" s="6">
        <v>7451.27</v>
      </c>
      <c r="C23" s="6">
        <f t="shared" si="0"/>
        <v>14.182996857050622</v>
      </c>
      <c r="D23" s="6">
        <v>2390.52</v>
      </c>
      <c r="E23" s="7">
        <f t="shared" si="1"/>
        <v>9.9289012717028058</v>
      </c>
      <c r="F23" s="7">
        <v>721.16</v>
      </c>
      <c r="G23" s="6">
        <f t="shared" si="2"/>
        <v>7.0235309127493109</v>
      </c>
      <c r="H23" s="6">
        <v>998.47</v>
      </c>
      <c r="I23" s="6">
        <f t="shared" si="3"/>
        <v>10.797772250459609</v>
      </c>
      <c r="J23" s="6">
        <v>691.92</v>
      </c>
      <c r="K23" s="6">
        <f t="shared" si="4"/>
        <v>11.428552551818456</v>
      </c>
      <c r="L23" s="7">
        <v>863.49</v>
      </c>
      <c r="M23" s="6">
        <f t="shared" si="5"/>
        <v>41.64106768258867</v>
      </c>
      <c r="N23" s="6">
        <v>235.83</v>
      </c>
      <c r="O23" s="7">
        <f t="shared" si="6"/>
        <v>16.831294517321609</v>
      </c>
    </row>
    <row r="24" spans="1:16" x14ac:dyDescent="0.25">
      <c r="A24" s="2" t="s">
        <v>65</v>
      </c>
      <c r="B24" s="6">
        <v>209.24</v>
      </c>
      <c r="C24" s="6">
        <f t="shared" si="0"/>
        <v>0.39827442333579005</v>
      </c>
      <c r="D24" s="6">
        <v>28.66</v>
      </c>
      <c r="E24" s="7">
        <f t="shared" si="1"/>
        <v>0.11903782877658517</v>
      </c>
      <c r="F24" s="7">
        <v>16.559999999999999</v>
      </c>
      <c r="G24" s="6">
        <f t="shared" si="2"/>
        <v>0.16128136878796465</v>
      </c>
      <c r="H24" s="6">
        <v>74.47</v>
      </c>
      <c r="I24" s="6">
        <f t="shared" si="3"/>
        <v>0.80534227316967666</v>
      </c>
      <c r="J24" s="6">
        <v>71.06</v>
      </c>
      <c r="K24" s="6">
        <f t="shared" si="4"/>
        <v>1.1737093079145269</v>
      </c>
      <c r="L24" s="7">
        <v>14.03</v>
      </c>
      <c r="M24" s="6">
        <f t="shared" si="5"/>
        <v>0.6765847659923323</v>
      </c>
      <c r="N24" s="6">
        <v>16.8</v>
      </c>
      <c r="O24" s="7">
        <f t="shared" si="6"/>
        <v>1.1990236521689481</v>
      </c>
    </row>
    <row r="25" spans="1:16" x14ac:dyDescent="0.25">
      <c r="A25" s="2" t="s">
        <v>66</v>
      </c>
      <c r="B25" s="6">
        <v>5356.95</v>
      </c>
      <c r="C25" s="6">
        <f t="shared" si="0"/>
        <v>10.196598031392949</v>
      </c>
      <c r="D25" s="6">
        <v>2175.08</v>
      </c>
      <c r="E25" s="7">
        <f t="shared" si="1"/>
        <v>9.0340823662028917</v>
      </c>
      <c r="F25" s="7">
        <v>449.39</v>
      </c>
      <c r="G25" s="6">
        <f t="shared" si="2"/>
        <v>4.3767049709917538</v>
      </c>
      <c r="H25" s="6">
        <v>2554.6799999999998</v>
      </c>
      <c r="I25" s="6">
        <f t="shared" si="3"/>
        <v>27.627122309938358</v>
      </c>
      <c r="J25" s="6">
        <v>51.37</v>
      </c>
      <c r="K25" s="6">
        <f t="shared" si="4"/>
        <v>0.84848645014873691</v>
      </c>
      <c r="L25" s="7">
        <v>12.11</v>
      </c>
      <c r="M25" s="6">
        <f t="shared" si="5"/>
        <v>0.5839944059990837</v>
      </c>
      <c r="N25" s="6">
        <v>84.53</v>
      </c>
      <c r="O25" s="7">
        <f t="shared" si="6"/>
        <v>6.0329446022524511</v>
      </c>
    </row>
    <row r="26" spans="1:16" x14ac:dyDescent="0.25">
      <c r="A26" s="2" t="s">
        <v>67</v>
      </c>
      <c r="B26" s="6">
        <v>102.05</v>
      </c>
      <c r="C26" s="6">
        <f t="shared" si="0"/>
        <v>0.19424538759996832</v>
      </c>
      <c r="D26" s="6">
        <v>26.79</v>
      </c>
      <c r="E26" s="7">
        <f t="shared" si="1"/>
        <v>0.11127088042305361</v>
      </c>
      <c r="F26" s="7">
        <v>21.86</v>
      </c>
      <c r="G26" s="6">
        <f t="shared" si="2"/>
        <v>0.21289919817058617</v>
      </c>
      <c r="H26" s="6">
        <v>41.4</v>
      </c>
      <c r="I26" s="6">
        <f t="shared" si="3"/>
        <v>0.44771277170974372</v>
      </c>
      <c r="J26" s="6">
        <v>29.66</v>
      </c>
      <c r="K26" s="6">
        <f t="shared" si="4"/>
        <v>0.48989893150499397</v>
      </c>
      <c r="L26" s="7">
        <v>0.64</v>
      </c>
      <c r="M26" s="6">
        <f t="shared" si="5"/>
        <v>3.0863453331082872E-2</v>
      </c>
      <c r="N26" s="6">
        <v>2.73</v>
      </c>
      <c r="O26" s="7">
        <f t="shared" si="6"/>
        <v>0.19484134347745405</v>
      </c>
    </row>
    <row r="27" spans="1:16" x14ac:dyDescent="0.25">
      <c r="A27" s="2" t="s">
        <v>68</v>
      </c>
      <c r="B27" s="6">
        <v>717.7</v>
      </c>
      <c r="C27" s="6">
        <f t="shared" si="0"/>
        <v>1.3660942153894884</v>
      </c>
      <c r="D27" s="6">
        <v>356.97</v>
      </c>
      <c r="E27" s="7">
        <f t="shared" si="1"/>
        <v>1.4826564458610474</v>
      </c>
      <c r="F27" s="7">
        <v>117.21</v>
      </c>
      <c r="G27" s="6">
        <f t="shared" si="2"/>
        <v>1.1415331664032209</v>
      </c>
      <c r="H27" s="6">
        <v>203.16</v>
      </c>
      <c r="I27" s="6">
        <f t="shared" si="3"/>
        <v>2.1970368768249164</v>
      </c>
      <c r="J27" s="6">
        <v>65.849999999999994</v>
      </c>
      <c r="K27" s="6">
        <f t="shared" si="4"/>
        <v>1.0876549103035686</v>
      </c>
      <c r="L27" s="7">
        <v>10.18</v>
      </c>
      <c r="M27" s="6">
        <f t="shared" si="5"/>
        <v>0.49092180454753692</v>
      </c>
      <c r="N27" s="6">
        <v>6.07</v>
      </c>
      <c r="O27" s="7">
        <f t="shared" si="6"/>
        <v>0.43321866480151877</v>
      </c>
    </row>
    <row r="28" spans="1:16" x14ac:dyDescent="0.25">
      <c r="A28" s="2" t="s">
        <v>69</v>
      </c>
      <c r="B28" s="6">
        <v>953.82</v>
      </c>
      <c r="C28" s="6">
        <f t="shared" si="0"/>
        <v>1.8155329309221147</v>
      </c>
      <c r="D28" s="6">
        <v>212.4</v>
      </c>
      <c r="E28" s="7">
        <f t="shared" si="1"/>
        <v>0.88219242261502773</v>
      </c>
      <c r="F28" s="7">
        <v>387.95</v>
      </c>
      <c r="G28" s="6">
        <f>IFERROR(P28/F$30*100,"")</f>
        <v>0</v>
      </c>
      <c r="H28" s="6">
        <v>0</v>
      </c>
      <c r="I28" s="6">
        <f t="shared" si="3"/>
        <v>0</v>
      </c>
      <c r="J28" s="6">
        <v>0</v>
      </c>
      <c r="K28" s="6">
        <f t="shared" si="4"/>
        <v>0</v>
      </c>
      <c r="L28" s="7">
        <v>18.18</v>
      </c>
      <c r="M28" s="6">
        <f t="shared" si="5"/>
        <v>0.87671497118607289</v>
      </c>
      <c r="N28" s="6">
        <v>20.329999999999998</v>
      </c>
      <c r="O28" s="7">
        <f t="shared" si="6"/>
        <v>1.4509613600353994</v>
      </c>
      <c r="P28" s="2"/>
    </row>
    <row r="29" spans="1:16" x14ac:dyDescent="0.25">
      <c r="A29" s="2" t="s">
        <v>70</v>
      </c>
      <c r="B29" s="6">
        <v>983.34</v>
      </c>
      <c r="C29" s="6">
        <f t="shared" si="0"/>
        <v>1.8717222875311401</v>
      </c>
      <c r="D29" s="6">
        <v>479.13</v>
      </c>
      <c r="E29" s="7">
        <f t="shared" si="1"/>
        <v>1.9900416923142099</v>
      </c>
      <c r="F29" s="7">
        <v>270.5</v>
      </c>
      <c r="G29" s="6">
        <f t="shared" si="2"/>
        <v>2.6344571411319109</v>
      </c>
      <c r="H29" s="6">
        <v>1.74</v>
      </c>
      <c r="I29" s="6">
        <f t="shared" si="3"/>
        <v>1.8816913593597925E-2</v>
      </c>
      <c r="J29" s="6">
        <v>19.22</v>
      </c>
      <c r="K29" s="6">
        <f t="shared" si="4"/>
        <v>0.3174597931060682</v>
      </c>
      <c r="L29" s="7">
        <v>25.32</v>
      </c>
      <c r="M29" s="6">
        <f t="shared" si="5"/>
        <v>1.2210353724109662</v>
      </c>
      <c r="N29" s="6">
        <v>23.75</v>
      </c>
      <c r="O29" s="7">
        <f t="shared" si="6"/>
        <v>1.695048317798364</v>
      </c>
    </row>
    <row r="30" spans="1:16" x14ac:dyDescent="0.25">
      <c r="A30" s="4" t="s">
        <v>71</v>
      </c>
      <c r="B30" s="5">
        <v>52536.639999999999</v>
      </c>
      <c r="C30" s="5">
        <f t="shared" si="0"/>
        <v>100</v>
      </c>
      <c r="D30" s="5">
        <v>24076.38</v>
      </c>
      <c r="E30" s="5">
        <f t="shared" si="1"/>
        <v>100</v>
      </c>
      <c r="F30" s="5">
        <v>10267.77</v>
      </c>
      <c r="G30" s="5">
        <f t="shared" si="2"/>
        <v>100</v>
      </c>
      <c r="H30" s="5">
        <v>9247</v>
      </c>
      <c r="I30" s="5">
        <f t="shared" si="3"/>
        <v>100</v>
      </c>
      <c r="J30" s="5">
        <v>6054.31</v>
      </c>
      <c r="K30" s="5">
        <f t="shared" si="4"/>
        <v>100</v>
      </c>
      <c r="L30" s="5">
        <v>2073.65</v>
      </c>
      <c r="M30" s="5">
        <f t="shared" si="5"/>
        <v>100</v>
      </c>
      <c r="N30" s="5">
        <v>1401.14</v>
      </c>
      <c r="O30" s="5">
        <f t="shared" si="6"/>
        <v>100</v>
      </c>
    </row>
    <row r="31" spans="1:16" x14ac:dyDescent="0.25">
      <c r="A31" s="9" t="s">
        <v>72</v>
      </c>
      <c r="B31" s="10">
        <v>2.6</v>
      </c>
      <c r="C31" s="10">
        <f t="shared" si="0"/>
        <v>4.9489270726106585E-3</v>
      </c>
      <c r="D31" s="10">
        <v>0.1</v>
      </c>
      <c r="E31" s="11">
        <f t="shared" si="1"/>
        <v>4.1534483173965528E-4</v>
      </c>
      <c r="F31" s="11">
        <v>2.5</v>
      </c>
      <c r="G31" s="10">
        <f t="shared" si="2"/>
        <v>2.434803272765167E-2</v>
      </c>
      <c r="H31" s="10">
        <v>0</v>
      </c>
      <c r="I31" s="10">
        <f t="shared" si="3"/>
        <v>0</v>
      </c>
      <c r="J31" s="10">
        <v>0</v>
      </c>
      <c r="K31" s="10">
        <f t="shared" si="4"/>
        <v>0</v>
      </c>
      <c r="L31" s="11">
        <v>0</v>
      </c>
      <c r="M31" s="10">
        <f t="shared" si="5"/>
        <v>0</v>
      </c>
      <c r="N31" s="10">
        <v>0.45</v>
      </c>
      <c r="O31" s="11">
        <f t="shared" si="6"/>
        <v>3.2116704968811111E-2</v>
      </c>
    </row>
    <row r="32" spans="1:16" x14ac:dyDescent="0.25">
      <c r="A32" s="9" t="s">
        <v>83</v>
      </c>
      <c r="B32" s="10" t="s">
        <v>8</v>
      </c>
      <c r="C32" s="10" t="str">
        <f t="shared" si="0"/>
        <v/>
      </c>
      <c r="D32" s="10" t="s">
        <v>8</v>
      </c>
      <c r="E32" s="11" t="str">
        <f t="shared" si="1"/>
        <v/>
      </c>
      <c r="F32" s="11" t="s">
        <v>8</v>
      </c>
      <c r="G32" s="10" t="str">
        <f t="shared" si="2"/>
        <v/>
      </c>
      <c r="H32" s="10" t="s">
        <v>8</v>
      </c>
      <c r="I32" s="10" t="str">
        <f t="shared" si="3"/>
        <v/>
      </c>
      <c r="J32" s="10" t="s">
        <v>8</v>
      </c>
      <c r="K32" s="10" t="str">
        <f t="shared" si="4"/>
        <v/>
      </c>
      <c r="L32" s="11" t="s">
        <v>8</v>
      </c>
      <c r="M32" s="10" t="str">
        <f t="shared" si="5"/>
        <v/>
      </c>
      <c r="N32" s="10" t="s">
        <v>8</v>
      </c>
      <c r="O32" s="11" t="str">
        <f t="shared" si="6"/>
        <v/>
      </c>
    </row>
    <row r="33" spans="1:15" x14ac:dyDescent="0.25">
      <c r="A33" s="9" t="s">
        <v>82</v>
      </c>
      <c r="B33" s="10">
        <v>283.5</v>
      </c>
      <c r="C33" s="10">
        <f t="shared" si="0"/>
        <v>0.53962339426350836</v>
      </c>
      <c r="D33" s="10" t="s">
        <v>8</v>
      </c>
      <c r="E33" s="11" t="str">
        <f t="shared" si="1"/>
        <v/>
      </c>
      <c r="F33" s="11">
        <v>142.74</v>
      </c>
      <c r="G33" s="10">
        <f t="shared" si="2"/>
        <v>1.3901752766179998</v>
      </c>
      <c r="H33" s="10">
        <v>0</v>
      </c>
      <c r="I33" s="10">
        <f t="shared" si="3"/>
        <v>0</v>
      </c>
      <c r="J33" s="10">
        <v>0</v>
      </c>
      <c r="K33" s="10">
        <f t="shared" si="4"/>
        <v>0</v>
      </c>
      <c r="L33" s="11">
        <v>8.31</v>
      </c>
      <c r="M33" s="10">
        <f t="shared" si="5"/>
        <v>0.40074265184577917</v>
      </c>
      <c r="N33" s="10">
        <v>11.62</v>
      </c>
      <c r="O33" s="11">
        <f t="shared" si="6"/>
        <v>0.82932469275018905</v>
      </c>
    </row>
    <row r="34" spans="1:15" x14ac:dyDescent="0.25">
      <c r="A34" s="9" t="s">
        <v>73</v>
      </c>
      <c r="B34" s="10">
        <v>141.68</v>
      </c>
      <c r="C34" s="10">
        <f t="shared" si="0"/>
        <v>0.26967845678749158</v>
      </c>
      <c r="D34" s="10">
        <v>89.28</v>
      </c>
      <c r="E34" s="11">
        <f t="shared" si="1"/>
        <v>0.37081986577716414</v>
      </c>
      <c r="F34" s="11">
        <v>28.01</v>
      </c>
      <c r="G34" s="10">
        <f t="shared" si="2"/>
        <v>0.27279535868060933</v>
      </c>
      <c r="H34" s="10">
        <v>12.5</v>
      </c>
      <c r="I34" s="10">
        <f t="shared" si="3"/>
        <v>0.13517897696550232</v>
      </c>
      <c r="J34" s="10">
        <v>50.21</v>
      </c>
      <c r="K34" s="10">
        <f t="shared" si="4"/>
        <v>0.82932654588218968</v>
      </c>
      <c r="L34" s="11">
        <v>1.87</v>
      </c>
      <c r="M34" s="10">
        <f t="shared" si="5"/>
        <v>9.0179152701757762E-2</v>
      </c>
      <c r="N34" s="10">
        <v>10.71</v>
      </c>
      <c r="O34" s="11">
        <f t="shared" si="6"/>
        <v>0.76437757825770447</v>
      </c>
    </row>
    <row r="35" spans="1:15" x14ac:dyDescent="0.25">
      <c r="A35" s="9" t="s">
        <v>74</v>
      </c>
      <c r="B35" s="10" t="s">
        <v>8</v>
      </c>
      <c r="C35" s="10" t="str">
        <f t="shared" si="0"/>
        <v/>
      </c>
      <c r="D35" s="10" t="s">
        <v>8</v>
      </c>
      <c r="E35" s="11" t="str">
        <f t="shared" si="1"/>
        <v/>
      </c>
      <c r="F35" s="11" t="s">
        <v>8</v>
      </c>
      <c r="G35" s="10" t="str">
        <f t="shared" si="2"/>
        <v/>
      </c>
      <c r="H35" s="10" t="s">
        <v>8</v>
      </c>
      <c r="I35" s="10" t="str">
        <f t="shared" si="3"/>
        <v/>
      </c>
      <c r="J35" s="10" t="s">
        <v>8</v>
      </c>
      <c r="K35" s="10" t="str">
        <f t="shared" si="4"/>
        <v/>
      </c>
      <c r="L35" s="11" t="s">
        <v>8</v>
      </c>
      <c r="M35" s="10" t="str">
        <f t="shared" si="5"/>
        <v/>
      </c>
      <c r="N35" s="10" t="s">
        <v>8</v>
      </c>
      <c r="O35" s="11" t="str">
        <f t="shared" si="6"/>
        <v/>
      </c>
    </row>
    <row r="36" spans="1:15" x14ac:dyDescent="0.25">
      <c r="A36" s="9" t="s">
        <v>75</v>
      </c>
      <c r="B36" s="10">
        <v>317.64</v>
      </c>
      <c r="C36" s="10">
        <f t="shared" si="0"/>
        <v>0.60460661359386514</v>
      </c>
      <c r="D36" s="10">
        <v>66.760000000000005</v>
      </c>
      <c r="E36" s="11">
        <f t="shared" si="1"/>
        <v>0.27728420966939382</v>
      </c>
      <c r="F36" s="11">
        <v>21.69</v>
      </c>
      <c r="G36" s="10">
        <f t="shared" si="2"/>
        <v>0.21124353194510592</v>
      </c>
      <c r="H36" s="10">
        <v>200.81</v>
      </c>
      <c r="I36" s="10">
        <f t="shared" si="3"/>
        <v>2.1716232291554021</v>
      </c>
      <c r="J36" s="10">
        <v>35.049999999999997</v>
      </c>
      <c r="K36" s="10">
        <f t="shared" si="4"/>
        <v>0.57892641770903697</v>
      </c>
      <c r="L36" s="11">
        <v>3.46</v>
      </c>
      <c r="M36" s="10">
        <f t="shared" si="5"/>
        <v>0.16685554457116678</v>
      </c>
      <c r="N36" s="10">
        <v>35.18</v>
      </c>
      <c r="O36" s="11">
        <f t="shared" si="6"/>
        <v>2.5108126240061663</v>
      </c>
    </row>
    <row r="37" spans="1:15" x14ac:dyDescent="0.25">
      <c r="A37" s="9" t="s">
        <v>76</v>
      </c>
      <c r="B37" s="10">
        <v>2.2799999999999998</v>
      </c>
      <c r="C37" s="10">
        <f t="shared" si="0"/>
        <v>4.3398283559816534E-3</v>
      </c>
      <c r="D37" s="10">
        <v>0.72</v>
      </c>
      <c r="E37" s="11">
        <f t="shared" si="1"/>
        <v>2.9904827885255175E-3</v>
      </c>
      <c r="F37" s="11">
        <v>0.32</v>
      </c>
      <c r="G37" s="10">
        <f t="shared" si="2"/>
        <v>3.1165481891394136E-3</v>
      </c>
      <c r="H37" s="10">
        <v>0.62</v>
      </c>
      <c r="I37" s="10">
        <f t="shared" si="3"/>
        <v>6.7048772574889153E-3</v>
      </c>
      <c r="J37" s="10" t="s">
        <v>8</v>
      </c>
      <c r="K37" s="10" t="str">
        <f t="shared" si="4"/>
        <v/>
      </c>
      <c r="L37" s="11">
        <v>0.14000000000000001</v>
      </c>
      <c r="M37" s="10">
        <f t="shared" si="5"/>
        <v>6.7513804161743792E-3</v>
      </c>
      <c r="N37" s="10">
        <v>1.61</v>
      </c>
      <c r="O37" s="11">
        <f t="shared" si="6"/>
        <v>0.11490643333285752</v>
      </c>
    </row>
    <row r="38" spans="1:15" x14ac:dyDescent="0.25">
      <c r="A38" s="9" t="s">
        <v>77</v>
      </c>
      <c r="B38" s="10">
        <v>161.47</v>
      </c>
      <c r="C38" s="10">
        <f t="shared" si="0"/>
        <v>0.30734740554401652</v>
      </c>
      <c r="D38" s="10">
        <v>70.37</v>
      </c>
      <c r="E38" s="11">
        <f t="shared" si="1"/>
        <v>0.29227815809519536</v>
      </c>
      <c r="F38" s="11">
        <v>47.68</v>
      </c>
      <c r="G38" s="10">
        <f t="shared" si="2"/>
        <v>0.4643656801817726</v>
      </c>
      <c r="H38" s="10">
        <v>30.83</v>
      </c>
      <c r="I38" s="10">
        <f t="shared" si="3"/>
        <v>0.3334054287877149</v>
      </c>
      <c r="J38" s="10">
        <v>7.05</v>
      </c>
      <c r="K38" s="10">
        <f t="shared" si="4"/>
        <v>0.11644596989582627</v>
      </c>
      <c r="L38" s="11">
        <v>3.78</v>
      </c>
      <c r="M38" s="10">
        <f t="shared" si="5"/>
        <v>0.18228727123670821</v>
      </c>
      <c r="N38" s="10">
        <v>12.61</v>
      </c>
      <c r="O38" s="11">
        <f t="shared" si="6"/>
        <v>0.89998144368157351</v>
      </c>
    </row>
    <row r="39" spans="1:15" x14ac:dyDescent="0.25">
      <c r="A39" s="9" t="s">
        <v>78</v>
      </c>
      <c r="B39" s="10">
        <v>134.30000000000001</v>
      </c>
      <c r="C39" s="10">
        <f t="shared" si="0"/>
        <v>0.25563111763523516</v>
      </c>
      <c r="D39" s="10">
        <v>54.5</v>
      </c>
      <c r="E39" s="11">
        <f t="shared" si="1"/>
        <v>0.22636293329811205</v>
      </c>
      <c r="F39" s="11">
        <v>5.0999999999999996</v>
      </c>
      <c r="G39" s="10">
        <f t="shared" si="2"/>
        <v>4.9669986764409403E-2</v>
      </c>
      <c r="H39" s="10">
        <v>58.3</v>
      </c>
      <c r="I39" s="10">
        <f t="shared" si="3"/>
        <v>0.63047474856710284</v>
      </c>
      <c r="J39" s="10">
        <v>20.5</v>
      </c>
      <c r="K39" s="10">
        <f t="shared" si="4"/>
        <v>0.33860175643467216</v>
      </c>
      <c r="L39" s="11">
        <v>1.3</v>
      </c>
      <c r="M39" s="10">
        <f t="shared" si="5"/>
        <v>6.269138957876208E-2</v>
      </c>
      <c r="N39" s="10">
        <v>10.4</v>
      </c>
      <c r="O39" s="11">
        <f t="shared" si="6"/>
        <v>0.74225273705696793</v>
      </c>
    </row>
    <row r="40" spans="1:15" x14ac:dyDescent="0.25">
      <c r="A40" s="9" t="s">
        <v>79</v>
      </c>
      <c r="B40" s="10">
        <v>1770.19</v>
      </c>
      <c r="C40" s="10">
        <f t="shared" si="0"/>
        <v>3.3694389287171771</v>
      </c>
      <c r="D40" s="10">
        <v>598.74</v>
      </c>
      <c r="E40" s="11">
        <f t="shared" si="1"/>
        <v>2.4868356455580116</v>
      </c>
      <c r="F40" s="11">
        <v>98.5</v>
      </c>
      <c r="G40" s="10">
        <f t="shared" si="2"/>
        <v>0.95931248946947578</v>
      </c>
      <c r="H40" s="10">
        <v>1020.34</v>
      </c>
      <c r="I40" s="10">
        <f t="shared" si="3"/>
        <v>11.034281388558451</v>
      </c>
      <c r="J40" s="10">
        <v>33.119999999999997</v>
      </c>
      <c r="K40" s="10">
        <f t="shared" si="4"/>
        <v>0.54704830112762637</v>
      </c>
      <c r="L40" s="11">
        <v>4.9400000000000004</v>
      </c>
      <c r="M40" s="10">
        <f t="shared" si="5"/>
        <v>0.23822728039929594</v>
      </c>
      <c r="N40" s="10">
        <v>26.39</v>
      </c>
      <c r="O40" s="11">
        <f t="shared" si="6"/>
        <v>1.8834663202820561</v>
      </c>
    </row>
    <row r="41" spans="1:15" x14ac:dyDescent="0.25">
      <c r="A41" s="9" t="s">
        <v>80</v>
      </c>
      <c r="B41" s="10">
        <v>11136</v>
      </c>
      <c r="C41" s="10">
        <f t="shared" si="0"/>
        <v>21.19663533868934</v>
      </c>
      <c r="D41" s="10">
        <v>6746</v>
      </c>
      <c r="E41" s="11">
        <f t="shared" si="1"/>
        <v>28.019162349157138</v>
      </c>
      <c r="F41" s="11">
        <v>3168</v>
      </c>
      <c r="G41" s="10">
        <f t="shared" si="2"/>
        <v>30.853827072480193</v>
      </c>
      <c r="H41" s="10">
        <v>759</v>
      </c>
      <c r="I41" s="10">
        <f t="shared" si="3"/>
        <v>8.2080674813453012</v>
      </c>
      <c r="J41" s="10">
        <v>531</v>
      </c>
      <c r="K41" s="10">
        <f t="shared" si="4"/>
        <v>8.7706113496005322</v>
      </c>
      <c r="L41" s="11">
        <v>100</v>
      </c>
      <c r="M41" s="10">
        <f t="shared" si="5"/>
        <v>4.8224145829816987</v>
      </c>
      <c r="N41" s="10">
        <v>135</v>
      </c>
      <c r="O41" s="11">
        <f t="shared" si="6"/>
        <v>9.6350114906433326</v>
      </c>
    </row>
    <row r="42" spans="1:15" x14ac:dyDescent="0.25">
      <c r="A42" s="9" t="s">
        <v>81</v>
      </c>
      <c r="B42" s="10">
        <v>124.48</v>
      </c>
      <c r="C42" s="10">
        <f t="shared" si="0"/>
        <v>0.23693940076868258</v>
      </c>
      <c r="D42" s="10">
        <v>79.97</v>
      </c>
      <c r="E42" s="11">
        <f t="shared" si="1"/>
        <v>0.33215126194220224</v>
      </c>
      <c r="F42" s="11">
        <v>2.06</v>
      </c>
      <c r="G42" s="10">
        <f t="shared" si="2"/>
        <v>2.0062778967584977E-2</v>
      </c>
      <c r="H42" s="10">
        <v>39.71</v>
      </c>
      <c r="I42" s="10">
        <f t="shared" si="3"/>
        <v>0.42943657402400781</v>
      </c>
      <c r="J42" s="10">
        <v>7.27</v>
      </c>
      <c r="K42" s="10">
        <f t="shared" si="4"/>
        <v>0.12007974484293006</v>
      </c>
      <c r="L42" s="11">
        <v>0.56000000000000005</v>
      </c>
      <c r="M42" s="10">
        <f t="shared" si="5"/>
        <v>2.7005521664697517E-2</v>
      </c>
      <c r="N42" s="10">
        <v>3.85</v>
      </c>
      <c r="O42" s="11">
        <f t="shared" si="6"/>
        <v>0.2747762536220506</v>
      </c>
    </row>
    <row r="45" spans="1:15" x14ac:dyDescent="0.25">
      <c r="B45" s="21"/>
    </row>
    <row r="46" spans="1:15" x14ac:dyDescent="0.25">
      <c r="B46" s="21"/>
    </row>
    <row r="47" spans="1:15" x14ac:dyDescent="0.25">
      <c r="B47" s="21"/>
    </row>
    <row r="48" spans="1:15" x14ac:dyDescent="0.25">
      <c r="B48" s="21"/>
    </row>
    <row r="49" spans="2:2" x14ac:dyDescent="0.25">
      <c r="B49" s="21"/>
    </row>
    <row r="50" spans="2:2" x14ac:dyDescent="0.25">
      <c r="B50" s="21"/>
    </row>
    <row r="51" spans="2:2" x14ac:dyDescent="0.25">
      <c r="B51" s="21"/>
    </row>
    <row r="52" spans="2:2" x14ac:dyDescent="0.25">
      <c r="B52" s="21"/>
    </row>
    <row r="53" spans="2:2" x14ac:dyDescent="0.25">
      <c r="B53" s="21"/>
    </row>
    <row r="54" spans="2:2" x14ac:dyDescent="0.25">
      <c r="B54" s="21"/>
    </row>
    <row r="55" spans="2:2" x14ac:dyDescent="0.25">
      <c r="B55" s="21"/>
    </row>
    <row r="56" spans="2:2" x14ac:dyDescent="0.25">
      <c r="B56" s="21"/>
    </row>
    <row r="57" spans="2:2" x14ac:dyDescent="0.25">
      <c r="B57" s="21"/>
    </row>
    <row r="58" spans="2:2" x14ac:dyDescent="0.25">
      <c r="B58" s="21"/>
    </row>
    <row r="59" spans="2:2" x14ac:dyDescent="0.25">
      <c r="B59" s="21"/>
    </row>
    <row r="60" spans="2:2" x14ac:dyDescent="0.25">
      <c r="B60" s="21"/>
    </row>
    <row r="61" spans="2:2" x14ac:dyDescent="0.25">
      <c r="B61" s="21"/>
    </row>
    <row r="62" spans="2:2" x14ac:dyDescent="0.25">
      <c r="B62" s="21"/>
    </row>
    <row r="63" spans="2:2" x14ac:dyDescent="0.25">
      <c r="B63" s="21"/>
    </row>
    <row r="64" spans="2:2" x14ac:dyDescent="0.25">
      <c r="B64" s="21"/>
    </row>
    <row r="65" spans="2:2" x14ac:dyDescent="0.25">
      <c r="B65" s="21"/>
    </row>
    <row r="66" spans="2:2" x14ac:dyDescent="0.25">
      <c r="B66" s="21"/>
    </row>
    <row r="67" spans="2:2" x14ac:dyDescent="0.25">
      <c r="B67" s="21"/>
    </row>
    <row r="68" spans="2:2" x14ac:dyDescent="0.25">
      <c r="B68" s="21"/>
    </row>
    <row r="69" spans="2:2" x14ac:dyDescent="0.25">
      <c r="B69" s="21"/>
    </row>
    <row r="70" spans="2:2" x14ac:dyDescent="0.25">
      <c r="B70" s="21"/>
    </row>
    <row r="71" spans="2:2" x14ac:dyDescent="0.25">
      <c r="B71" s="21"/>
    </row>
    <row r="72" spans="2:2" x14ac:dyDescent="0.25">
      <c r="B72" s="21"/>
    </row>
    <row r="73" spans="2:2" x14ac:dyDescent="0.25">
      <c r="B73" s="21"/>
    </row>
    <row r="74" spans="2:2" x14ac:dyDescent="0.25">
      <c r="B74" s="21"/>
    </row>
    <row r="75" spans="2:2" x14ac:dyDescent="0.25">
      <c r="B75" s="21"/>
    </row>
    <row r="76" spans="2:2" x14ac:dyDescent="0.25">
      <c r="B76" s="21"/>
    </row>
    <row r="77" spans="2:2" x14ac:dyDescent="0.25">
      <c r="B77" s="21"/>
    </row>
    <row r="78" spans="2:2" x14ac:dyDescent="0.25">
      <c r="B78" s="21"/>
    </row>
    <row r="79" spans="2:2" x14ac:dyDescent="0.25">
      <c r="B79" s="21"/>
    </row>
    <row r="80" spans="2:2" x14ac:dyDescent="0.25">
      <c r="B80" s="21"/>
    </row>
    <row r="81" spans="2:2" x14ac:dyDescent="0.25">
      <c r="B81" s="21"/>
    </row>
    <row r="82" spans="2:2" x14ac:dyDescent="0.25">
      <c r="B82" s="21"/>
    </row>
    <row r="83" spans="2:2" x14ac:dyDescent="0.25">
      <c r="B83" s="21"/>
    </row>
    <row r="84" spans="2:2" x14ac:dyDescent="0.25">
      <c r="B84" s="21"/>
    </row>
    <row r="85" spans="2:2" x14ac:dyDescent="0.25">
      <c r="B85" s="21"/>
    </row>
    <row r="86" spans="2:2" x14ac:dyDescent="0.25">
      <c r="B86" s="21"/>
    </row>
    <row r="87" spans="2:2" x14ac:dyDescent="0.25">
      <c r="B87" s="21"/>
    </row>
    <row r="88" spans="2:2" x14ac:dyDescent="0.25">
      <c r="B88" s="21"/>
    </row>
    <row r="89" spans="2:2" x14ac:dyDescent="0.25">
      <c r="B89" s="21"/>
    </row>
    <row r="90" spans="2:2" x14ac:dyDescent="0.25">
      <c r="B90" s="21"/>
    </row>
    <row r="91" spans="2:2" x14ac:dyDescent="0.25">
      <c r="B91" s="21"/>
    </row>
    <row r="92" spans="2:2" x14ac:dyDescent="0.25">
      <c r="B92" s="21"/>
    </row>
    <row r="93" spans="2:2" x14ac:dyDescent="0.25">
      <c r="B93" s="21"/>
    </row>
    <row r="94" spans="2:2" x14ac:dyDescent="0.25">
      <c r="B94" s="21"/>
    </row>
    <row r="95" spans="2:2" x14ac:dyDescent="0.25">
      <c r="B95" s="21"/>
    </row>
    <row r="96" spans="2:2" x14ac:dyDescent="0.25">
      <c r="B96" s="21"/>
    </row>
    <row r="97" spans="2:2" x14ac:dyDescent="0.25">
      <c r="B97" s="21"/>
    </row>
    <row r="98" spans="2:2" x14ac:dyDescent="0.25">
      <c r="B98" s="21"/>
    </row>
    <row r="99" spans="2:2" x14ac:dyDescent="0.25">
      <c r="B99" s="21"/>
    </row>
    <row r="100" spans="2:2" x14ac:dyDescent="0.25">
      <c r="B100" s="21"/>
    </row>
    <row r="101" spans="2:2" x14ac:dyDescent="0.25">
      <c r="B101" s="21"/>
    </row>
    <row r="102" spans="2:2" x14ac:dyDescent="0.25">
      <c r="B102" s="21"/>
    </row>
    <row r="103" spans="2:2" x14ac:dyDescent="0.25">
      <c r="B103" s="21"/>
    </row>
    <row r="104" spans="2:2" x14ac:dyDescent="0.25">
      <c r="B104" s="21"/>
    </row>
    <row r="105" spans="2:2" x14ac:dyDescent="0.25">
      <c r="B105" s="21"/>
    </row>
    <row r="106" spans="2:2" x14ac:dyDescent="0.25">
      <c r="B106" s="21"/>
    </row>
    <row r="107" spans="2:2" x14ac:dyDescent="0.25">
      <c r="B107" s="21"/>
    </row>
    <row r="108" spans="2:2" x14ac:dyDescent="0.25">
      <c r="B108" s="21"/>
    </row>
    <row r="109" spans="2:2" x14ac:dyDescent="0.25">
      <c r="B109" s="21"/>
    </row>
    <row r="110" spans="2:2" x14ac:dyDescent="0.25">
      <c r="B110" s="21"/>
    </row>
    <row r="111" spans="2:2" x14ac:dyDescent="0.25">
      <c r="B111" s="21"/>
    </row>
    <row r="112" spans="2:2" x14ac:dyDescent="0.25">
      <c r="B112" s="21"/>
    </row>
    <row r="113" spans="2:2" x14ac:dyDescent="0.25">
      <c r="B113" s="21"/>
    </row>
    <row r="114" spans="2:2" x14ac:dyDescent="0.25">
      <c r="B114" s="21"/>
    </row>
    <row r="115" spans="2:2" x14ac:dyDescent="0.25">
      <c r="B115" s="21"/>
    </row>
    <row r="116" spans="2:2" x14ac:dyDescent="0.25">
      <c r="B116" s="21"/>
    </row>
    <row r="117" spans="2:2" x14ac:dyDescent="0.25">
      <c r="B117" s="21"/>
    </row>
    <row r="118" spans="2:2" x14ac:dyDescent="0.25">
      <c r="B118" s="21"/>
    </row>
    <row r="119" spans="2:2" x14ac:dyDescent="0.25">
      <c r="B119" s="21"/>
    </row>
    <row r="120" spans="2:2" x14ac:dyDescent="0.25">
      <c r="B120" s="21"/>
    </row>
    <row r="121" spans="2:2" x14ac:dyDescent="0.25">
      <c r="B121" s="21"/>
    </row>
    <row r="122" spans="2:2" x14ac:dyDescent="0.25">
      <c r="B122" s="21"/>
    </row>
    <row r="123" spans="2:2" x14ac:dyDescent="0.25">
      <c r="B123" s="21"/>
    </row>
    <row r="124" spans="2:2" x14ac:dyDescent="0.25">
      <c r="B124" s="21"/>
    </row>
    <row r="125" spans="2:2" x14ac:dyDescent="0.25">
      <c r="B125" s="21"/>
    </row>
    <row r="126" spans="2:2" x14ac:dyDescent="0.25">
      <c r="B126" s="21"/>
    </row>
    <row r="127" spans="2:2" x14ac:dyDescent="0.25">
      <c r="B127" s="21"/>
    </row>
    <row r="128" spans="2:2" x14ac:dyDescent="0.25">
      <c r="B128" s="21"/>
    </row>
    <row r="129" spans="2:2" x14ac:dyDescent="0.25">
      <c r="B129" s="21"/>
    </row>
    <row r="130" spans="2:2" x14ac:dyDescent="0.25">
      <c r="B130" s="21"/>
    </row>
    <row r="131" spans="2:2" x14ac:dyDescent="0.25">
      <c r="B131" s="21"/>
    </row>
    <row r="132" spans="2:2" x14ac:dyDescent="0.25">
      <c r="B132" s="21"/>
    </row>
    <row r="133" spans="2:2" x14ac:dyDescent="0.25">
      <c r="B133" s="21"/>
    </row>
    <row r="134" spans="2:2" x14ac:dyDescent="0.25">
      <c r="B134" s="21"/>
    </row>
    <row r="135" spans="2:2" x14ac:dyDescent="0.25">
      <c r="B135" s="21"/>
    </row>
    <row r="136" spans="2:2" x14ac:dyDescent="0.25">
      <c r="B136" s="21"/>
    </row>
    <row r="137" spans="2:2" x14ac:dyDescent="0.25">
      <c r="B137" s="21"/>
    </row>
    <row r="138" spans="2:2" x14ac:dyDescent="0.25">
      <c r="B138" s="21"/>
    </row>
    <row r="139" spans="2:2" x14ac:dyDescent="0.25">
      <c r="B139" s="21"/>
    </row>
    <row r="140" spans="2:2" x14ac:dyDescent="0.25">
      <c r="B140" s="21"/>
    </row>
    <row r="141" spans="2:2" x14ac:dyDescent="0.25">
      <c r="B141" s="21"/>
    </row>
    <row r="142" spans="2:2" x14ac:dyDescent="0.25">
      <c r="B142" s="21"/>
    </row>
    <row r="143" spans="2:2" x14ac:dyDescent="0.25">
      <c r="B143" s="21"/>
    </row>
    <row r="144" spans="2:2" x14ac:dyDescent="0.25">
      <c r="B144" s="21"/>
    </row>
    <row r="145" spans="2:2" x14ac:dyDescent="0.25">
      <c r="B145" s="21"/>
    </row>
    <row r="146" spans="2:2" x14ac:dyDescent="0.25">
      <c r="B146" s="21"/>
    </row>
    <row r="147" spans="2:2" x14ac:dyDescent="0.25">
      <c r="B147" s="21"/>
    </row>
    <row r="148" spans="2:2" x14ac:dyDescent="0.25">
      <c r="B148" s="21"/>
    </row>
    <row r="149" spans="2:2" x14ac:dyDescent="0.25">
      <c r="B149" s="21"/>
    </row>
    <row r="150" spans="2:2" x14ac:dyDescent="0.25">
      <c r="B150" s="21"/>
    </row>
    <row r="151" spans="2:2" x14ac:dyDescent="0.25">
      <c r="B151" s="21"/>
    </row>
    <row r="152" spans="2:2" x14ac:dyDescent="0.25">
      <c r="B152" s="21"/>
    </row>
    <row r="153" spans="2:2" x14ac:dyDescent="0.25">
      <c r="B153" s="21"/>
    </row>
    <row r="154" spans="2:2" x14ac:dyDescent="0.25">
      <c r="B154" s="21"/>
    </row>
    <row r="155" spans="2:2" x14ac:dyDescent="0.25">
      <c r="B155" s="21"/>
    </row>
    <row r="156" spans="2:2" x14ac:dyDescent="0.25">
      <c r="B156" s="21"/>
    </row>
    <row r="157" spans="2:2" x14ac:dyDescent="0.25">
      <c r="B157" s="21"/>
    </row>
    <row r="158" spans="2:2" x14ac:dyDescent="0.25">
      <c r="B158" s="21"/>
    </row>
    <row r="159" spans="2:2" x14ac:dyDescent="0.25">
      <c r="B159" s="21"/>
    </row>
    <row r="160" spans="2:2" x14ac:dyDescent="0.25">
      <c r="B160" s="21"/>
    </row>
    <row r="161" spans="2:2" x14ac:dyDescent="0.25">
      <c r="B161" s="21"/>
    </row>
    <row r="162" spans="2:2" x14ac:dyDescent="0.25">
      <c r="B162" s="21"/>
    </row>
    <row r="163" spans="2:2" x14ac:dyDescent="0.25">
      <c r="B163" s="21"/>
    </row>
    <row r="164" spans="2:2" x14ac:dyDescent="0.25">
      <c r="B164" s="21"/>
    </row>
    <row r="165" spans="2:2" x14ac:dyDescent="0.25">
      <c r="B165" s="21"/>
    </row>
    <row r="166" spans="2:2" x14ac:dyDescent="0.25">
      <c r="B166" s="21"/>
    </row>
    <row r="167" spans="2:2" x14ac:dyDescent="0.25">
      <c r="B167" s="21"/>
    </row>
    <row r="168" spans="2:2" x14ac:dyDescent="0.25">
      <c r="B168" s="21"/>
    </row>
    <row r="169" spans="2:2" x14ac:dyDescent="0.25">
      <c r="B169" s="21"/>
    </row>
    <row r="170" spans="2:2" x14ac:dyDescent="0.25">
      <c r="B170" s="21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" sqref="B1"/>
    </sheetView>
  </sheetViews>
  <sheetFormatPr baseColWidth="10" defaultRowHeight="15" x14ac:dyDescent="0.25"/>
  <cols>
    <col min="1" max="1" width="38.7109375" customWidth="1"/>
    <col min="2" max="2" width="15.7109375" bestFit="1" customWidth="1"/>
    <col min="3" max="3" width="15.140625" bestFit="1" customWidth="1"/>
    <col min="4" max="4" width="14.85546875" bestFit="1" customWidth="1"/>
  </cols>
  <sheetData>
    <row r="1" spans="1:4" x14ac:dyDescent="0.25">
      <c r="A1" s="31" t="s">
        <v>42</v>
      </c>
      <c r="B1" s="31" t="s">
        <v>38</v>
      </c>
      <c r="C1" s="31" t="s">
        <v>39</v>
      </c>
      <c r="D1" s="31" t="s">
        <v>40</v>
      </c>
    </row>
    <row r="2" spans="1:4" x14ac:dyDescent="0.25">
      <c r="A2" s="32" t="s">
        <v>43</v>
      </c>
      <c r="B2" s="33">
        <v>19117</v>
      </c>
      <c r="C2" s="33">
        <v>18179.5</v>
      </c>
      <c r="D2" s="33">
        <v>6324</v>
      </c>
    </row>
    <row r="3" spans="1:4" x14ac:dyDescent="0.25">
      <c r="A3" s="34" t="s">
        <v>44</v>
      </c>
      <c r="B3" s="35" t="s">
        <v>8</v>
      </c>
      <c r="C3" s="35" t="s">
        <v>8</v>
      </c>
      <c r="D3" s="35" t="s">
        <v>8</v>
      </c>
    </row>
    <row r="4" spans="1:4" x14ac:dyDescent="0.25">
      <c r="A4" s="34" t="s">
        <v>45</v>
      </c>
      <c r="B4" s="35" t="s">
        <v>8</v>
      </c>
      <c r="C4" s="35" t="s">
        <v>8</v>
      </c>
      <c r="D4" s="35">
        <v>1643</v>
      </c>
    </row>
    <row r="5" spans="1:4" x14ac:dyDescent="0.25">
      <c r="A5" s="34" t="s">
        <v>46</v>
      </c>
      <c r="B5" s="35" t="s">
        <v>8</v>
      </c>
      <c r="C5" s="35" t="s">
        <v>8</v>
      </c>
      <c r="D5" s="35">
        <v>9631</v>
      </c>
    </row>
    <row r="6" spans="1:4" x14ac:dyDescent="0.25">
      <c r="A6" s="34" t="s">
        <v>47</v>
      </c>
      <c r="B6" s="35" t="s">
        <v>8</v>
      </c>
      <c r="C6" s="35" t="s">
        <v>8</v>
      </c>
      <c r="D6" s="35">
        <v>8911</v>
      </c>
    </row>
    <row r="7" spans="1:4" x14ac:dyDescent="0.25">
      <c r="A7" s="34" t="s">
        <v>49</v>
      </c>
      <c r="B7" s="35" t="s">
        <v>8</v>
      </c>
      <c r="C7" s="35" t="s">
        <v>8</v>
      </c>
      <c r="D7" s="35">
        <v>3358</v>
      </c>
    </row>
    <row r="8" spans="1:4" x14ac:dyDescent="0.25">
      <c r="A8" s="34" t="s">
        <v>50</v>
      </c>
      <c r="B8" s="35" t="s">
        <v>8</v>
      </c>
      <c r="C8" s="35" t="s">
        <v>8</v>
      </c>
      <c r="D8" s="35">
        <v>18084</v>
      </c>
    </row>
    <row r="9" spans="1:4" x14ac:dyDescent="0.25">
      <c r="A9" s="34" t="s">
        <v>51</v>
      </c>
      <c r="B9" s="35">
        <v>17255</v>
      </c>
      <c r="C9" s="35">
        <v>8157</v>
      </c>
      <c r="D9" s="35">
        <v>4332</v>
      </c>
    </row>
    <row r="10" spans="1:4" x14ac:dyDescent="0.25">
      <c r="A10" s="32" t="s">
        <v>52</v>
      </c>
      <c r="B10" s="33">
        <v>22311</v>
      </c>
      <c r="C10" s="33">
        <v>6981</v>
      </c>
      <c r="D10" s="33">
        <v>3458</v>
      </c>
    </row>
    <row r="11" spans="1:4" x14ac:dyDescent="0.25">
      <c r="A11" s="34" t="s">
        <v>53</v>
      </c>
      <c r="B11" s="35" t="s">
        <v>8</v>
      </c>
      <c r="C11" s="35" t="s">
        <v>8</v>
      </c>
      <c r="D11" s="35">
        <v>5940</v>
      </c>
    </row>
    <row r="12" spans="1:4" x14ac:dyDescent="0.25">
      <c r="A12" s="34" t="s">
        <v>54</v>
      </c>
      <c r="B12" s="35" t="s">
        <v>8</v>
      </c>
      <c r="C12" s="35" t="s">
        <v>8</v>
      </c>
      <c r="D12" s="35">
        <v>2422</v>
      </c>
    </row>
    <row r="13" spans="1:4" x14ac:dyDescent="0.25">
      <c r="A13" s="34" t="s">
        <v>55</v>
      </c>
      <c r="B13" s="35" t="s">
        <v>8</v>
      </c>
      <c r="C13" s="35" t="s">
        <v>8</v>
      </c>
      <c r="D13" s="35" t="s">
        <v>8</v>
      </c>
    </row>
    <row r="14" spans="1:4" x14ac:dyDescent="0.25">
      <c r="A14" s="34" t="s">
        <v>57</v>
      </c>
      <c r="B14" s="35" t="s">
        <v>8</v>
      </c>
      <c r="C14" s="35" t="s">
        <v>8</v>
      </c>
      <c r="D14" s="35">
        <v>2752</v>
      </c>
    </row>
    <row r="15" spans="1:4" x14ac:dyDescent="0.25">
      <c r="A15" s="34" t="s">
        <v>58</v>
      </c>
      <c r="B15" s="35" t="s">
        <v>8</v>
      </c>
      <c r="C15" s="35" t="s">
        <v>8</v>
      </c>
      <c r="D15" s="35">
        <v>3497</v>
      </c>
    </row>
    <row r="16" spans="1:4" x14ac:dyDescent="0.25">
      <c r="A16" s="34" t="s">
        <v>59</v>
      </c>
      <c r="B16" s="35" t="s">
        <v>8</v>
      </c>
      <c r="C16" s="35" t="s">
        <v>8</v>
      </c>
      <c r="D16" s="35">
        <v>41930</v>
      </c>
    </row>
    <row r="17" spans="1:4" x14ac:dyDescent="0.25">
      <c r="A17" s="34" t="s">
        <v>60</v>
      </c>
      <c r="B17" s="35" t="s">
        <v>8</v>
      </c>
      <c r="C17" s="35" t="s">
        <v>8</v>
      </c>
      <c r="D17" s="35">
        <v>2681</v>
      </c>
    </row>
    <row r="18" spans="1:4" x14ac:dyDescent="0.25">
      <c r="A18" s="34" t="s">
        <v>61</v>
      </c>
      <c r="B18" s="35" t="s">
        <v>8</v>
      </c>
      <c r="C18" s="35" t="s">
        <v>8</v>
      </c>
      <c r="D18" s="35" t="s">
        <v>8</v>
      </c>
    </row>
    <row r="19" spans="1:4" x14ac:dyDescent="0.25">
      <c r="A19" s="34" t="s">
        <v>62</v>
      </c>
      <c r="B19" s="35" t="s">
        <v>8</v>
      </c>
      <c r="C19" s="35" t="s">
        <v>8</v>
      </c>
      <c r="D19" s="35">
        <v>62818</v>
      </c>
    </row>
    <row r="20" spans="1:4" x14ac:dyDescent="0.25">
      <c r="A20" s="34" t="s">
        <v>64</v>
      </c>
      <c r="B20" s="35" t="s">
        <v>8</v>
      </c>
      <c r="C20" s="35" t="s">
        <v>8</v>
      </c>
      <c r="D20" s="35">
        <v>7051</v>
      </c>
    </row>
    <row r="21" spans="1:4" x14ac:dyDescent="0.25">
      <c r="A21" s="34" t="s">
        <v>66</v>
      </c>
      <c r="B21" s="35" t="s">
        <v>8</v>
      </c>
      <c r="C21" s="35" t="s">
        <v>8</v>
      </c>
      <c r="D21" s="35">
        <v>5354</v>
      </c>
    </row>
    <row r="22" spans="1:4" x14ac:dyDescent="0.25">
      <c r="A22" s="34" t="s">
        <v>67</v>
      </c>
      <c r="B22" s="35" t="s">
        <v>8</v>
      </c>
      <c r="C22" s="35" t="s">
        <v>8</v>
      </c>
      <c r="D22" s="35">
        <v>18992</v>
      </c>
    </row>
    <row r="23" spans="1:4" x14ac:dyDescent="0.25">
      <c r="A23" s="34" t="s">
        <v>68</v>
      </c>
      <c r="B23" s="35">
        <v>4619</v>
      </c>
      <c r="C23" s="35">
        <v>3891</v>
      </c>
      <c r="D23" s="35">
        <v>2425</v>
      </c>
    </row>
    <row r="24" spans="1:4" x14ac:dyDescent="0.25">
      <c r="A24" s="34" t="s">
        <v>69</v>
      </c>
      <c r="B24" s="35" t="s">
        <v>8</v>
      </c>
      <c r="C24" s="35" t="s">
        <v>8</v>
      </c>
      <c r="D24" s="35" t="s">
        <v>8</v>
      </c>
    </row>
    <row r="25" spans="1:4" x14ac:dyDescent="0.25">
      <c r="A25" s="34" t="s">
        <v>70</v>
      </c>
      <c r="B25" s="35" t="s">
        <v>8</v>
      </c>
      <c r="C25" s="35" t="s">
        <v>8</v>
      </c>
      <c r="D25" s="35">
        <v>4465</v>
      </c>
    </row>
    <row r="26" spans="1:4" x14ac:dyDescent="0.25">
      <c r="A26" s="34" t="s">
        <v>74</v>
      </c>
      <c r="B26" s="35" t="s">
        <v>8</v>
      </c>
      <c r="C26" s="35" t="s">
        <v>8</v>
      </c>
      <c r="D26" s="35" t="s">
        <v>8</v>
      </c>
    </row>
    <row r="27" spans="1:4" x14ac:dyDescent="0.25">
      <c r="A27" s="36" t="s">
        <v>71</v>
      </c>
      <c r="B27" s="37">
        <f t="shared" ref="B27:C27" si="0">+AVERAGE(B3:B26)</f>
        <v>14728.333333333334</v>
      </c>
      <c r="C27" s="37">
        <f t="shared" si="0"/>
        <v>6343</v>
      </c>
      <c r="D27" s="37">
        <f>+AVERAGE(D3:D26)</f>
        <v>11039.157894736842</v>
      </c>
    </row>
    <row r="28" spans="1:4" x14ac:dyDescent="0.25">
      <c r="A28" s="38"/>
      <c r="B28" s="38"/>
      <c r="C28" s="38"/>
      <c r="D28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C28" sqref="C28"/>
    </sheetView>
  </sheetViews>
  <sheetFormatPr baseColWidth="10" defaultRowHeight="15" x14ac:dyDescent="0.25"/>
  <cols>
    <col min="1" max="1" width="38.7109375" style="2" customWidth="1"/>
    <col min="2" max="2" width="12.5703125" style="2" bestFit="1" customWidth="1"/>
    <col min="3" max="3" width="11.85546875" style="2" bestFit="1" customWidth="1"/>
    <col min="4" max="4" width="12.5703125" style="2" bestFit="1" customWidth="1"/>
    <col min="5" max="5" width="12.140625" style="2" bestFit="1" customWidth="1"/>
    <col min="6" max="6" width="11.5703125" style="2" bestFit="1" customWidth="1"/>
    <col min="7" max="7" width="11.85546875" style="2" bestFit="1" customWidth="1"/>
    <col min="8" max="8" width="11.7109375" style="2" bestFit="1" customWidth="1"/>
    <col min="9" max="9" width="11.85546875" style="2" bestFit="1" customWidth="1"/>
    <col min="10" max="10" width="16.5703125" style="2" bestFit="1" customWidth="1"/>
    <col min="11" max="11" width="11.85546875" style="2" bestFit="1" customWidth="1"/>
    <col min="12" max="12" width="10.5703125" style="2" bestFit="1" customWidth="1"/>
    <col min="13" max="13" width="11.85546875" style="2" bestFit="1" customWidth="1"/>
    <col min="14" max="14" width="9" style="2" bestFit="1" customWidth="1"/>
    <col min="15" max="15" width="10.28515625" style="2" bestFit="1" customWidth="1"/>
    <col min="18" max="16384" width="11.42578125" style="2"/>
  </cols>
  <sheetData>
    <row r="1" spans="1:16" x14ac:dyDescent="0.25">
      <c r="A1" s="2" t="s">
        <v>42</v>
      </c>
      <c r="B1" s="30" t="s">
        <v>0</v>
      </c>
      <c r="C1" s="30" t="s">
        <v>1</v>
      </c>
      <c r="D1" s="30" t="s">
        <v>2</v>
      </c>
      <c r="E1" s="16" t="s">
        <v>1</v>
      </c>
      <c r="F1" s="16" t="s">
        <v>3</v>
      </c>
      <c r="G1" s="30" t="s">
        <v>1</v>
      </c>
      <c r="H1" s="30" t="s">
        <v>4</v>
      </c>
      <c r="I1" s="30" t="s">
        <v>1</v>
      </c>
      <c r="J1" s="30" t="s">
        <v>5</v>
      </c>
      <c r="K1" s="30" t="s">
        <v>1</v>
      </c>
      <c r="L1" s="16" t="s">
        <v>6</v>
      </c>
      <c r="M1" s="30" t="s">
        <v>1</v>
      </c>
      <c r="N1" s="30" t="s">
        <v>7</v>
      </c>
      <c r="O1" s="16" t="s">
        <v>1</v>
      </c>
    </row>
    <row r="2" spans="1:16" x14ac:dyDescent="0.25">
      <c r="A2" s="4" t="s">
        <v>43</v>
      </c>
      <c r="B2" s="5">
        <v>151.053</v>
      </c>
      <c r="C2" s="5">
        <f t="shared" ref="C2:C29" si="0">IFERROR(B2/B$30*100,"")</f>
        <v>5.0747699844454076E-2</v>
      </c>
      <c r="D2" s="5">
        <v>35.491999999999997</v>
      </c>
      <c r="E2" s="5">
        <f t="shared" ref="E2:E29" si="1">IFERROR(D2/D$30*100,"")</f>
        <v>2.5685243164900746E-2</v>
      </c>
      <c r="F2" s="5">
        <v>1.51</v>
      </c>
      <c r="G2" s="5">
        <f t="shared" ref="G2:G29" si="2">IFERROR(F2/F$30*100,"")</f>
        <v>2.8987855432381702E-3</v>
      </c>
      <c r="H2" s="5">
        <v>94.301000000000002</v>
      </c>
      <c r="I2" s="5">
        <f t="shared" ref="I2:I29" si="3">IFERROR(H2/H$30*100,"")</f>
        <v>0.12915252463801383</v>
      </c>
      <c r="J2" s="5">
        <v>2036.3869999999999</v>
      </c>
      <c r="K2" s="5">
        <f t="shared" ref="K2:K29" si="4">IFERROR(J2/J$30*100,"")</f>
        <v>0.75630657827880621</v>
      </c>
      <c r="L2" s="5">
        <v>17.529</v>
      </c>
      <c r="M2" s="5">
        <f t="shared" ref="M2:M29" si="5">IFERROR(L2/L$30*100,"")</f>
        <v>0.20753687156724732</v>
      </c>
      <c r="N2" s="5">
        <v>291.99400000000003</v>
      </c>
      <c r="O2" s="5" t="s">
        <v>9</v>
      </c>
    </row>
    <row r="3" spans="1:16" x14ac:dyDescent="0.25">
      <c r="A3" s="2" t="s">
        <v>44</v>
      </c>
      <c r="B3" s="6">
        <v>2452.66</v>
      </c>
      <c r="C3" s="6">
        <f t="shared" si="0"/>
        <v>0.82399458137540293</v>
      </c>
      <c r="D3" s="6">
        <v>1629.18</v>
      </c>
      <c r="E3" s="7">
        <f t="shared" si="1"/>
        <v>1.1790230040401499</v>
      </c>
      <c r="F3" s="7">
        <v>300.07</v>
      </c>
      <c r="G3" s="7">
        <f t="shared" si="2"/>
        <v>0.57605203838376007</v>
      </c>
      <c r="H3" s="6">
        <v>449.89</v>
      </c>
      <c r="I3" s="6">
        <f t="shared" si="3"/>
        <v>0.61615920625864029</v>
      </c>
      <c r="J3" s="6">
        <v>7539.56</v>
      </c>
      <c r="K3" s="6">
        <f t="shared" si="4"/>
        <v>2.8001646176919008</v>
      </c>
      <c r="L3" s="7">
        <v>3.4</v>
      </c>
      <c r="M3" s="6">
        <f t="shared" si="5"/>
        <v>4.0254741475762509E-2</v>
      </c>
      <c r="N3" s="6"/>
      <c r="O3" s="7"/>
      <c r="P3" t="s">
        <v>8</v>
      </c>
    </row>
    <row r="4" spans="1:16" x14ac:dyDescent="0.25">
      <c r="A4" s="2" t="s">
        <v>45</v>
      </c>
      <c r="B4" s="6">
        <v>11639.98</v>
      </c>
      <c r="C4" s="6">
        <f t="shared" si="0"/>
        <v>3.9105625921726053</v>
      </c>
      <c r="D4" s="6">
        <v>7342.99</v>
      </c>
      <c r="E4" s="7">
        <f t="shared" si="1"/>
        <v>5.3140562297823335</v>
      </c>
      <c r="F4" s="7">
        <v>704.07</v>
      </c>
      <c r="G4" s="7">
        <f t="shared" si="2"/>
        <v>1.3516211506143698</v>
      </c>
      <c r="H4" s="6">
        <v>3427.31</v>
      </c>
      <c r="I4" s="6">
        <f t="shared" si="3"/>
        <v>4.6939665456051491</v>
      </c>
      <c r="J4" s="6">
        <v>575.64</v>
      </c>
      <c r="K4" s="6">
        <f t="shared" si="4"/>
        <v>0.21379056079242897</v>
      </c>
      <c r="L4" s="7">
        <v>16.88</v>
      </c>
      <c r="M4" s="6">
        <f t="shared" si="5"/>
        <v>0.19985295179731502</v>
      </c>
      <c r="N4" s="6"/>
      <c r="O4" s="7"/>
    </row>
    <row r="5" spans="1:16" x14ac:dyDescent="0.25">
      <c r="A5" s="2" t="s">
        <v>46</v>
      </c>
      <c r="B5" s="6">
        <v>8227.11</v>
      </c>
      <c r="C5" s="6">
        <f t="shared" si="0"/>
        <v>2.7639762789703393</v>
      </c>
      <c r="D5" s="6">
        <v>4960.93</v>
      </c>
      <c r="E5" s="7">
        <f t="shared" si="1"/>
        <v>3.5901806991449083</v>
      </c>
      <c r="F5" s="7">
        <v>1749.13</v>
      </c>
      <c r="G5" s="7">
        <f t="shared" si="2"/>
        <v>3.3578495081087292</v>
      </c>
      <c r="H5" s="6">
        <v>988.04</v>
      </c>
      <c r="I5" s="6">
        <f t="shared" si="3"/>
        <v>1.3531973196821157</v>
      </c>
      <c r="J5" s="6">
        <v>8431.66</v>
      </c>
      <c r="K5" s="6">
        <f t="shared" si="4"/>
        <v>3.1314872486468825</v>
      </c>
      <c r="L5" s="7">
        <v>128.32</v>
      </c>
      <c r="M5" s="6">
        <f t="shared" si="5"/>
        <v>1.5192613018146601</v>
      </c>
      <c r="N5" s="6"/>
      <c r="O5" s="7"/>
    </row>
    <row r="6" spans="1:16" x14ac:dyDescent="0.25">
      <c r="A6" s="2" t="s">
        <v>47</v>
      </c>
      <c r="B6" s="6">
        <v>8640.0499999999993</v>
      </c>
      <c r="C6" s="6">
        <f t="shared" si="0"/>
        <v>2.9027074208461632</v>
      </c>
      <c r="D6" s="6">
        <v>4047.09</v>
      </c>
      <c r="E6" s="7">
        <f t="shared" si="1"/>
        <v>2.9288428592425952</v>
      </c>
      <c r="F6" s="7">
        <v>3462.17</v>
      </c>
      <c r="G6" s="7">
        <f t="shared" si="2"/>
        <v>6.6464161220085405</v>
      </c>
      <c r="H6" s="6">
        <v>45.27</v>
      </c>
      <c r="I6" s="6">
        <f t="shared" si="3"/>
        <v>6.2000771893859941E-2</v>
      </c>
      <c r="J6" s="6">
        <v>11113.3</v>
      </c>
      <c r="K6" s="6">
        <f t="shared" si="4"/>
        <v>4.1274383977042959</v>
      </c>
      <c r="L6" s="7">
        <v>672.49</v>
      </c>
      <c r="M6" s="6">
        <f t="shared" si="5"/>
        <v>7.96203267501045</v>
      </c>
      <c r="N6" s="6"/>
      <c r="O6" s="7"/>
    </row>
    <row r="7" spans="1:16" x14ac:dyDescent="0.25">
      <c r="A7" s="2" t="s">
        <v>48</v>
      </c>
      <c r="B7" s="6">
        <v>42397.599999999999</v>
      </c>
      <c r="C7" s="6">
        <f t="shared" si="0"/>
        <v>14.243879161123754</v>
      </c>
      <c r="D7" s="6">
        <v>21459.200000000001</v>
      </c>
      <c r="E7" s="7">
        <f t="shared" si="1"/>
        <v>15.529831233073319</v>
      </c>
      <c r="F7" s="7">
        <v>10411.1</v>
      </c>
      <c r="G7" s="7">
        <f t="shared" si="2"/>
        <v>19.98645441669332</v>
      </c>
      <c r="H7" s="6">
        <v>4462.3999999999996</v>
      </c>
      <c r="I7" s="6">
        <f t="shared" si="3"/>
        <v>6.1116024850709199</v>
      </c>
      <c r="J7" s="6">
        <v>104839.3</v>
      </c>
      <c r="K7" s="6">
        <f t="shared" si="4"/>
        <v>38.936927142112602</v>
      </c>
      <c r="L7" s="7">
        <v>3325.6</v>
      </c>
      <c r="M7" s="6">
        <f t="shared" si="5"/>
        <v>39.373873015234054</v>
      </c>
      <c r="N7" s="6"/>
      <c r="O7" s="7"/>
    </row>
    <row r="8" spans="1:16" x14ac:dyDescent="0.25">
      <c r="A8" s="2" t="s">
        <v>49</v>
      </c>
      <c r="B8" s="6">
        <v>1285.75</v>
      </c>
      <c r="C8" s="6">
        <f t="shared" si="0"/>
        <v>0.43196000791117578</v>
      </c>
      <c r="D8" s="6">
        <v>736.27</v>
      </c>
      <c r="E8" s="7">
        <f t="shared" si="1"/>
        <v>0.53283201806101299</v>
      </c>
      <c r="F8" s="7">
        <v>396.37</v>
      </c>
      <c r="G8" s="7">
        <f t="shared" si="2"/>
        <v>0.76092160647239304</v>
      </c>
      <c r="H8" s="6">
        <v>0</v>
      </c>
      <c r="I8" s="6">
        <f t="shared" si="3"/>
        <v>0</v>
      </c>
      <c r="J8" s="6">
        <v>305.89999999999998</v>
      </c>
      <c r="K8" s="6">
        <f t="shared" si="4"/>
        <v>0.11361012533250645</v>
      </c>
      <c r="L8" s="7">
        <v>42.96</v>
      </c>
      <c r="M8" s="6">
        <f t="shared" si="5"/>
        <v>0.50863049817610506</v>
      </c>
      <c r="N8" s="6"/>
      <c r="O8" s="7"/>
    </row>
    <row r="9" spans="1:16" x14ac:dyDescent="0.25">
      <c r="A9" s="2" t="s">
        <v>50</v>
      </c>
      <c r="B9" s="6">
        <v>2363.9699999999998</v>
      </c>
      <c r="C9" s="6">
        <f t="shared" si="0"/>
        <v>0.7941983277478375</v>
      </c>
      <c r="D9" s="6">
        <v>628.08000000000004</v>
      </c>
      <c r="E9" s="7">
        <f t="shared" si="1"/>
        <v>0.45453588208640999</v>
      </c>
      <c r="F9" s="7">
        <v>1506.41</v>
      </c>
      <c r="G9" s="7">
        <f t="shared" si="2"/>
        <v>2.8918937286022595</v>
      </c>
      <c r="H9" s="6">
        <v>0</v>
      </c>
      <c r="I9" s="6">
        <f t="shared" si="3"/>
        <v>0</v>
      </c>
      <c r="J9" s="6">
        <v>988.43</v>
      </c>
      <c r="K9" s="6">
        <f t="shared" si="4"/>
        <v>0.36709923564043595</v>
      </c>
      <c r="L9" s="7">
        <v>0</v>
      </c>
      <c r="M9" s="6">
        <f t="shared" si="5"/>
        <v>0</v>
      </c>
      <c r="N9" s="6"/>
      <c r="O9" s="7"/>
    </row>
    <row r="10" spans="1:16" x14ac:dyDescent="0.25">
      <c r="A10" s="2" t="s">
        <v>51</v>
      </c>
      <c r="B10" s="6">
        <v>3236.56</v>
      </c>
      <c r="C10" s="6">
        <f t="shared" si="0"/>
        <v>1.0873532826793662</v>
      </c>
      <c r="D10" s="6">
        <v>1159.19</v>
      </c>
      <c r="E10" s="7">
        <f t="shared" si="1"/>
        <v>0.83889544191145338</v>
      </c>
      <c r="F10" s="7">
        <v>330.22</v>
      </c>
      <c r="G10" s="7">
        <f t="shared" si="2"/>
        <v>0.63393176297225728</v>
      </c>
      <c r="H10" s="6">
        <v>1350.25</v>
      </c>
      <c r="I10" s="6">
        <f t="shared" si="3"/>
        <v>1.8492719737063039</v>
      </c>
      <c r="J10" s="6">
        <v>3799.83</v>
      </c>
      <c r="K10" s="6">
        <f t="shared" si="4"/>
        <v>1.4112427673822099</v>
      </c>
      <c r="L10" s="7">
        <v>17.46</v>
      </c>
      <c r="M10" s="6">
        <f t="shared" si="5"/>
        <v>0.2067199371078863</v>
      </c>
      <c r="N10" s="6"/>
      <c r="O10" s="7"/>
    </row>
    <row r="11" spans="1:16" x14ac:dyDescent="0.25">
      <c r="A11" s="4" t="s">
        <v>52</v>
      </c>
      <c r="B11" s="5">
        <v>25517.599999999999</v>
      </c>
      <c r="C11" s="5">
        <f t="shared" si="0"/>
        <v>8.57288174052049</v>
      </c>
      <c r="D11" s="5">
        <v>8564.6299999999992</v>
      </c>
      <c r="E11" s="5">
        <f t="shared" si="1"/>
        <v>6.1981461785023075</v>
      </c>
      <c r="F11" s="5">
        <v>9275.92</v>
      </c>
      <c r="G11" s="5">
        <f t="shared" si="2"/>
        <v>17.807220394856827</v>
      </c>
      <c r="H11" s="5">
        <v>4597.66</v>
      </c>
      <c r="I11" s="5">
        <f t="shared" si="3"/>
        <v>6.2968515331461026</v>
      </c>
      <c r="J11" s="5">
        <v>4418.25</v>
      </c>
      <c r="K11" s="5">
        <f t="shared" si="4"/>
        <v>1.6409216614918165</v>
      </c>
      <c r="L11" s="5">
        <v>423.27</v>
      </c>
      <c r="M11" s="5">
        <f t="shared" si="5"/>
        <v>5.0113601248370578</v>
      </c>
      <c r="N11" s="5"/>
      <c r="O11" s="5"/>
    </row>
    <row r="12" spans="1:16" x14ac:dyDescent="0.25">
      <c r="A12" s="2" t="s">
        <v>53</v>
      </c>
      <c r="B12" s="6">
        <v>66877.88</v>
      </c>
      <c r="C12" s="6">
        <f t="shared" si="0"/>
        <v>22.46826332792741</v>
      </c>
      <c r="D12" s="6">
        <v>36559.449999999997</v>
      </c>
      <c r="E12" s="7">
        <f t="shared" si="1"/>
        <v>26.457747188803975</v>
      </c>
      <c r="F12" s="7">
        <v>11321.32</v>
      </c>
      <c r="G12" s="7">
        <f t="shared" si="2"/>
        <v>21.733826984353087</v>
      </c>
      <c r="H12" s="6">
        <v>15358.29</v>
      </c>
      <c r="I12" s="6">
        <f t="shared" si="3"/>
        <v>21.034367903020769</v>
      </c>
      <c r="J12" s="6">
        <v>50395.42</v>
      </c>
      <c r="K12" s="6">
        <f t="shared" si="4"/>
        <v>18.716672057483827</v>
      </c>
      <c r="L12" s="7">
        <v>194.29</v>
      </c>
      <c r="M12" s="6">
        <f t="shared" si="5"/>
        <v>2.3003216827429109</v>
      </c>
      <c r="N12" s="6"/>
      <c r="O12" s="7"/>
    </row>
    <row r="13" spans="1:16" x14ac:dyDescent="0.25">
      <c r="A13" s="2" t="s">
        <v>54</v>
      </c>
      <c r="B13" s="6">
        <v>3671.23</v>
      </c>
      <c r="C13" s="6">
        <f t="shared" si="0"/>
        <v>1.2333848258555287</v>
      </c>
      <c r="D13" s="6">
        <v>986.93</v>
      </c>
      <c r="E13" s="7">
        <f t="shared" si="1"/>
        <v>0.71423241960823558</v>
      </c>
      <c r="F13" s="7">
        <v>309.77</v>
      </c>
      <c r="G13" s="7">
        <f t="shared" si="2"/>
        <v>0.59467337597939596</v>
      </c>
      <c r="H13" s="6">
        <v>2242.12</v>
      </c>
      <c r="I13" s="6">
        <f t="shared" si="3"/>
        <v>3.0707570284661196</v>
      </c>
      <c r="J13" s="6">
        <v>873.18</v>
      </c>
      <c r="K13" s="6">
        <f t="shared" si="4"/>
        <v>0.3242958131344818</v>
      </c>
      <c r="L13" s="7">
        <v>2.11</v>
      </c>
      <c r="M13" s="6">
        <f t="shared" si="5"/>
        <v>2.4981618974664378E-2</v>
      </c>
      <c r="N13" s="6"/>
      <c r="O13" s="7"/>
    </row>
    <row r="14" spans="1:16" x14ac:dyDescent="0.25">
      <c r="A14" s="2" t="s">
        <v>55</v>
      </c>
      <c r="B14" s="6">
        <v>16632.66</v>
      </c>
      <c r="C14" s="6">
        <f t="shared" si="0"/>
        <v>5.587901182332411</v>
      </c>
      <c r="D14" s="6">
        <v>7294.57</v>
      </c>
      <c r="E14" s="7">
        <f t="shared" si="1"/>
        <v>5.2790151085706656</v>
      </c>
      <c r="F14" s="7">
        <v>1091.97</v>
      </c>
      <c r="G14" s="7">
        <f t="shared" si="2"/>
        <v>2.0962826818872746</v>
      </c>
      <c r="H14" s="6">
        <v>6079.96</v>
      </c>
      <c r="I14" s="6">
        <f t="shared" si="3"/>
        <v>8.3269762112611581</v>
      </c>
      <c r="J14" s="6">
        <v>24017.57</v>
      </c>
      <c r="K14" s="6">
        <f t="shared" si="4"/>
        <v>8.9200364102067589</v>
      </c>
      <c r="L14" s="7">
        <v>11.71</v>
      </c>
      <c r="M14" s="6">
        <f t="shared" si="5"/>
        <v>0.13864206549446439</v>
      </c>
      <c r="N14" s="6"/>
      <c r="O14" s="7"/>
    </row>
    <row r="15" spans="1:16" x14ac:dyDescent="0.25">
      <c r="A15" s="2" t="s">
        <v>56</v>
      </c>
      <c r="B15" s="6">
        <v>52.49</v>
      </c>
      <c r="C15" s="6">
        <f t="shared" si="0"/>
        <v>1.7634517453048896E-2</v>
      </c>
      <c r="D15" s="6">
        <v>25.93</v>
      </c>
      <c r="E15" s="7">
        <f t="shared" si="1"/>
        <v>1.8765309232105162E-2</v>
      </c>
      <c r="F15" s="7">
        <v>26.1</v>
      </c>
      <c r="G15" s="7">
        <f t="shared" si="2"/>
        <v>5.0104836210937906E-2</v>
      </c>
      <c r="H15" s="6">
        <v>0</v>
      </c>
      <c r="I15" s="6">
        <f t="shared" si="3"/>
        <v>0</v>
      </c>
      <c r="J15" s="6">
        <v>13.15</v>
      </c>
      <c r="K15" s="6">
        <f t="shared" si="4"/>
        <v>4.8838612230220988E-3</v>
      </c>
      <c r="L15" s="7">
        <v>0</v>
      </c>
      <c r="M15" s="6">
        <f t="shared" si="5"/>
        <v>0</v>
      </c>
      <c r="N15" s="6"/>
      <c r="O15" s="7"/>
    </row>
    <row r="16" spans="1:16" x14ac:dyDescent="0.25">
      <c r="A16" s="2" t="s">
        <v>57</v>
      </c>
      <c r="B16" s="6">
        <v>2994.6</v>
      </c>
      <c r="C16" s="6">
        <f t="shared" si="0"/>
        <v>1.0060645068565484</v>
      </c>
      <c r="D16" s="6">
        <v>2407.6999999999998</v>
      </c>
      <c r="E16" s="7">
        <f t="shared" si="1"/>
        <v>1.742430969461612</v>
      </c>
      <c r="F16" s="7">
        <v>215.8</v>
      </c>
      <c r="G16" s="7">
        <f t="shared" si="2"/>
        <v>0.41427676836476629</v>
      </c>
      <c r="H16" s="6">
        <v>0</v>
      </c>
      <c r="I16" s="6">
        <f t="shared" si="3"/>
        <v>0</v>
      </c>
      <c r="J16" s="6">
        <v>719.3</v>
      </c>
      <c r="K16" s="6">
        <f t="shared" si="4"/>
        <v>0.26714535191785516</v>
      </c>
      <c r="L16" s="7">
        <v>138.4</v>
      </c>
      <c r="M16" s="6">
        <f t="shared" si="5"/>
        <v>1.6386047706604501</v>
      </c>
      <c r="N16" s="6"/>
      <c r="O16" s="7"/>
    </row>
    <row r="17" spans="1:15" x14ac:dyDescent="0.25">
      <c r="A17" s="2" t="s">
        <v>58</v>
      </c>
      <c r="B17" s="6">
        <v>5340.82</v>
      </c>
      <c r="C17" s="6">
        <f t="shared" si="0"/>
        <v>1.794299552364119</v>
      </c>
      <c r="D17" s="6">
        <v>4248.8500000000004</v>
      </c>
      <c r="E17" s="7">
        <f t="shared" si="1"/>
        <v>3.0748547678684934</v>
      </c>
      <c r="F17" s="7">
        <v>500.41</v>
      </c>
      <c r="G17" s="7">
        <f t="shared" si="2"/>
        <v>0.96064985012702842</v>
      </c>
      <c r="H17" s="6">
        <v>104.68</v>
      </c>
      <c r="I17" s="6">
        <f t="shared" si="3"/>
        <v>0.14336736915947115</v>
      </c>
      <c r="J17" s="6">
        <v>813</v>
      </c>
      <c r="K17" s="6">
        <f t="shared" si="4"/>
        <v>0.30194518435870465</v>
      </c>
      <c r="L17" s="7">
        <v>63.47</v>
      </c>
      <c r="M17" s="6">
        <f t="shared" si="5"/>
        <v>0.75146130631371955</v>
      </c>
      <c r="N17" s="6"/>
      <c r="O17" s="7"/>
    </row>
    <row r="18" spans="1:15" x14ac:dyDescent="0.25">
      <c r="A18" s="2" t="s">
        <v>59</v>
      </c>
      <c r="B18" s="6">
        <v>147.16999999999999</v>
      </c>
      <c r="C18" s="6">
        <f t="shared" si="0"/>
        <v>4.9443168861977624E-2</v>
      </c>
      <c r="D18" s="6">
        <v>76.14</v>
      </c>
      <c r="E18" s="7">
        <f t="shared" si="1"/>
        <v>5.5101837444368959E-2</v>
      </c>
      <c r="F18" s="7">
        <v>29.04</v>
      </c>
      <c r="G18" s="7">
        <f t="shared" si="2"/>
        <v>5.5748829255388377E-2</v>
      </c>
      <c r="H18" s="6">
        <v>0.46</v>
      </c>
      <c r="I18" s="6">
        <f t="shared" si="3"/>
        <v>6.300056344416959E-4</v>
      </c>
      <c r="J18" s="6">
        <v>776.05</v>
      </c>
      <c r="K18" s="6">
        <f t="shared" si="4"/>
        <v>0.28822209141644861</v>
      </c>
      <c r="L18" s="7">
        <v>7.26</v>
      </c>
      <c r="M18" s="6">
        <f t="shared" si="5"/>
        <v>8.5955712680598761E-2</v>
      </c>
      <c r="N18" s="6"/>
      <c r="O18" s="7"/>
    </row>
    <row r="19" spans="1:15" x14ac:dyDescent="0.25">
      <c r="A19" s="2" t="s">
        <v>60</v>
      </c>
      <c r="B19" s="6">
        <v>13969.54</v>
      </c>
      <c r="C19" s="6">
        <f t="shared" si="0"/>
        <v>4.6932005513633968</v>
      </c>
      <c r="D19" s="6">
        <v>5290.14</v>
      </c>
      <c r="E19" s="7">
        <f t="shared" si="1"/>
        <v>3.8284270335954038</v>
      </c>
      <c r="F19" s="7">
        <v>1711.63</v>
      </c>
      <c r="G19" s="7">
        <f t="shared" si="2"/>
        <v>3.2858598009091056</v>
      </c>
      <c r="H19" s="6">
        <v>6424.63</v>
      </c>
      <c r="I19" s="6">
        <f t="shared" si="3"/>
        <v>8.7990284765285924</v>
      </c>
      <c r="J19" s="6">
        <v>2062.4499999999998</v>
      </c>
      <c r="K19" s="6">
        <f t="shared" si="4"/>
        <v>0.76598627980394873</v>
      </c>
      <c r="L19" s="7">
        <v>85.01</v>
      </c>
      <c r="M19" s="6">
        <f t="shared" si="5"/>
        <v>1.0064869331925208</v>
      </c>
      <c r="N19" s="6"/>
      <c r="O19" s="7"/>
    </row>
    <row r="20" spans="1:15" x14ac:dyDescent="0.25">
      <c r="A20" s="2" t="s">
        <v>61</v>
      </c>
      <c r="B20" s="6">
        <v>0</v>
      </c>
      <c r="C20" s="6">
        <f t="shared" si="0"/>
        <v>0</v>
      </c>
      <c r="D20" s="6">
        <v>0</v>
      </c>
      <c r="E20" s="7">
        <f t="shared" si="1"/>
        <v>0</v>
      </c>
      <c r="F20" s="7">
        <v>0</v>
      </c>
      <c r="G20" s="7">
        <f t="shared" si="2"/>
        <v>0</v>
      </c>
      <c r="H20" s="6">
        <v>0</v>
      </c>
      <c r="I20" s="6">
        <f t="shared" si="3"/>
        <v>0</v>
      </c>
      <c r="J20" s="6">
        <v>0</v>
      </c>
      <c r="K20" s="6">
        <f t="shared" si="4"/>
        <v>0</v>
      </c>
      <c r="L20" s="7">
        <v>0</v>
      </c>
      <c r="M20" s="6">
        <f t="shared" si="5"/>
        <v>0</v>
      </c>
      <c r="N20" s="6"/>
      <c r="O20" s="7"/>
    </row>
    <row r="21" spans="1:15" x14ac:dyDescent="0.25">
      <c r="A21" s="2" t="s">
        <v>62</v>
      </c>
      <c r="B21" s="6">
        <v>1336.32</v>
      </c>
      <c r="C21" s="6">
        <f t="shared" si="0"/>
        <v>0.44894948300358734</v>
      </c>
      <c r="D21" s="6">
        <v>947.25</v>
      </c>
      <c r="E21" s="7">
        <f t="shared" si="1"/>
        <v>0.68551635827657598</v>
      </c>
      <c r="F21" s="7">
        <v>196.59</v>
      </c>
      <c r="G21" s="7">
        <f t="shared" si="2"/>
        <v>0.3773988410233059</v>
      </c>
      <c r="H21" s="6">
        <v>171.42</v>
      </c>
      <c r="I21" s="6">
        <f t="shared" si="3"/>
        <v>0.23477296925216415</v>
      </c>
      <c r="J21" s="6">
        <v>8306.84</v>
      </c>
      <c r="K21" s="6">
        <f t="shared" si="4"/>
        <v>3.0851295636386991</v>
      </c>
      <c r="L21" s="7">
        <v>7.92</v>
      </c>
      <c r="M21" s="6">
        <f t="shared" si="5"/>
        <v>9.3769868378835011E-2</v>
      </c>
      <c r="N21" s="6"/>
      <c r="O21" s="7"/>
    </row>
    <row r="22" spans="1:15" x14ac:dyDescent="0.25">
      <c r="A22" s="2" t="s">
        <v>63</v>
      </c>
      <c r="B22" s="6">
        <v>5318.08</v>
      </c>
      <c r="C22" s="6">
        <f t="shared" si="0"/>
        <v>1.7866598319053204</v>
      </c>
      <c r="D22" s="6">
        <v>1547.6</v>
      </c>
      <c r="E22" s="7">
        <f t="shared" si="1"/>
        <v>1.1199842872196664</v>
      </c>
      <c r="F22" s="7">
        <v>742.53</v>
      </c>
      <c r="G22" s="7">
        <f t="shared" si="2"/>
        <v>1.4254537943183034</v>
      </c>
      <c r="H22" s="6">
        <v>2434.9</v>
      </c>
      <c r="I22" s="6">
        <f t="shared" si="3"/>
        <v>3.3347841723958376</v>
      </c>
      <c r="J22" s="6">
        <v>3662.51</v>
      </c>
      <c r="K22" s="6">
        <f t="shared" si="4"/>
        <v>1.3602426287399747</v>
      </c>
      <c r="L22" s="7">
        <v>164.33</v>
      </c>
      <c r="M22" s="6">
        <f t="shared" si="5"/>
        <v>1.9456063725623685</v>
      </c>
      <c r="N22" s="6"/>
      <c r="O22" s="7"/>
    </row>
    <row r="23" spans="1:15" x14ac:dyDescent="0.25">
      <c r="A23" s="2" t="s">
        <v>64</v>
      </c>
      <c r="B23" s="6">
        <v>33996.28</v>
      </c>
      <c r="C23" s="6">
        <f t="shared" si="0"/>
        <v>11.421375366712461</v>
      </c>
      <c r="D23" s="6">
        <v>11893.55</v>
      </c>
      <c r="E23" s="7">
        <f t="shared" si="1"/>
        <v>8.6072558279022111</v>
      </c>
      <c r="F23" s="7">
        <v>2961.65</v>
      </c>
      <c r="G23" s="7">
        <f t="shared" si="2"/>
        <v>5.6855551020737263</v>
      </c>
      <c r="H23" s="6">
        <v>7321.91</v>
      </c>
      <c r="I23" s="6">
        <f t="shared" si="3"/>
        <v>10.027922945380428</v>
      </c>
      <c r="J23" s="6">
        <v>28682.7</v>
      </c>
      <c r="K23" s="6">
        <f t="shared" si="4"/>
        <v>10.652648387952544</v>
      </c>
      <c r="L23" s="7">
        <v>2838.7</v>
      </c>
      <c r="M23" s="6">
        <f t="shared" si="5"/>
        <v>33.609157243307948</v>
      </c>
      <c r="N23" s="6"/>
      <c r="O23" s="7"/>
    </row>
    <row r="24" spans="1:15" x14ac:dyDescent="0.25">
      <c r="A24" s="2" t="s">
        <v>65</v>
      </c>
      <c r="B24" s="6">
        <v>1127.7</v>
      </c>
      <c r="C24" s="6">
        <f t="shared" si="0"/>
        <v>0.37886159900558658</v>
      </c>
      <c r="D24" s="6">
        <v>69.44</v>
      </c>
      <c r="E24" s="7">
        <f t="shared" si="1"/>
        <v>5.0253107330404258E-2</v>
      </c>
      <c r="F24" s="7">
        <v>49.72</v>
      </c>
      <c r="G24" s="7">
        <f t="shared" si="2"/>
        <v>9.544875311907404E-2</v>
      </c>
      <c r="H24" s="6">
        <v>752.49</v>
      </c>
      <c r="I24" s="6">
        <f t="shared" si="3"/>
        <v>1.0305933475239819</v>
      </c>
      <c r="J24" s="6">
        <v>2286.66</v>
      </c>
      <c r="K24" s="6">
        <f t="shared" si="4"/>
        <v>0.84925704214720232</v>
      </c>
      <c r="L24" s="7">
        <v>16.579999999999998</v>
      </c>
      <c r="M24" s="6">
        <f t="shared" si="5"/>
        <v>0.19630106284357127</v>
      </c>
      <c r="N24" s="6"/>
      <c r="O24" s="7"/>
    </row>
    <row r="25" spans="1:15" x14ac:dyDescent="0.25">
      <c r="A25" s="2" t="s">
        <v>66</v>
      </c>
      <c r="B25" s="6">
        <v>27791.26</v>
      </c>
      <c r="C25" s="6">
        <f t="shared" si="0"/>
        <v>9.336739560148974</v>
      </c>
      <c r="D25" s="6">
        <v>10433.75</v>
      </c>
      <c r="E25" s="7">
        <f t="shared" si="1"/>
        <v>7.5508116159073362</v>
      </c>
      <c r="F25" s="7">
        <v>1981.03</v>
      </c>
      <c r="G25" s="7">
        <f t="shared" si="2"/>
        <v>3.8030338574311999</v>
      </c>
      <c r="H25" s="6">
        <v>14820.69</v>
      </c>
      <c r="I25" s="6">
        <f t="shared" si="3"/>
        <v>20.298083057203691</v>
      </c>
      <c r="J25" s="6">
        <v>1351.61</v>
      </c>
      <c r="K25" s="6">
        <f t="shared" si="4"/>
        <v>0.50198294050561965</v>
      </c>
      <c r="L25" s="7">
        <v>35.1</v>
      </c>
      <c r="M25" s="6">
        <f t="shared" si="5"/>
        <v>0.41557100758801885</v>
      </c>
      <c r="N25" s="6"/>
      <c r="O25" s="7"/>
    </row>
    <row r="26" spans="1:15" x14ac:dyDescent="0.25">
      <c r="A26" s="2" t="s">
        <v>67</v>
      </c>
      <c r="B26" s="6">
        <v>700.55</v>
      </c>
      <c r="C26" s="6">
        <f t="shared" si="0"/>
        <v>0.23535647174192043</v>
      </c>
      <c r="D26" s="6">
        <v>154.44999999999999</v>
      </c>
      <c r="E26" s="7">
        <f t="shared" si="1"/>
        <v>0.11177408449281304</v>
      </c>
      <c r="F26" s="7">
        <v>119.13</v>
      </c>
      <c r="G26" s="7">
        <f t="shared" si="2"/>
        <v>0.22869690183176372</v>
      </c>
      <c r="H26" s="6">
        <v>388.83</v>
      </c>
      <c r="I26" s="6">
        <f t="shared" si="3"/>
        <v>0.53253280617383603</v>
      </c>
      <c r="J26" s="6">
        <v>1272.06</v>
      </c>
      <c r="K26" s="6">
        <f t="shared" si="4"/>
        <v>0.47243836557851637</v>
      </c>
      <c r="L26" s="7">
        <v>2.5299999999999998</v>
      </c>
      <c r="M26" s="6">
        <f t="shared" si="5"/>
        <v>2.9954263509905626E-2</v>
      </c>
      <c r="N26" s="6"/>
      <c r="O26" s="7"/>
    </row>
    <row r="27" spans="1:15" x14ac:dyDescent="0.25">
      <c r="A27" s="2" t="s">
        <v>68</v>
      </c>
      <c r="B27" s="6">
        <v>4308.04</v>
      </c>
      <c r="C27" s="6">
        <f t="shared" si="0"/>
        <v>1.4473272350625408</v>
      </c>
      <c r="D27" s="6">
        <v>2002.24</v>
      </c>
      <c r="E27" s="7">
        <f t="shared" si="1"/>
        <v>1.4490031915499515</v>
      </c>
      <c r="F27" s="7">
        <v>592.74</v>
      </c>
      <c r="G27" s="7">
        <f t="shared" si="2"/>
        <v>1.1378981078801278</v>
      </c>
      <c r="H27" s="6">
        <v>1579.12</v>
      </c>
      <c r="I27" s="6">
        <f t="shared" si="3"/>
        <v>2.1627271683903713</v>
      </c>
      <c r="J27" s="6">
        <v>1310.96</v>
      </c>
      <c r="K27" s="6">
        <f t="shared" si="4"/>
        <v>0.48688568128768445</v>
      </c>
      <c r="L27" s="7">
        <v>36.049999999999997</v>
      </c>
      <c r="M27" s="6">
        <f t="shared" si="5"/>
        <v>0.42681865594154067</v>
      </c>
      <c r="N27" s="6"/>
      <c r="O27" s="7"/>
    </row>
    <row r="28" spans="1:15" x14ac:dyDescent="0.25">
      <c r="A28" s="2" t="s">
        <v>69</v>
      </c>
      <c r="B28" s="6">
        <v>2648.69</v>
      </c>
      <c r="C28" s="6">
        <f t="shared" si="0"/>
        <v>0.88985273447734958</v>
      </c>
      <c r="D28" s="6">
        <v>687.16</v>
      </c>
      <c r="E28" s="7">
        <f t="shared" si="1"/>
        <v>0.49729155001671355</v>
      </c>
      <c r="F28" s="7">
        <v>1045.5</v>
      </c>
      <c r="G28" s="7">
        <f t="shared" si="2"/>
        <v>2.0070730367255014</v>
      </c>
      <c r="H28" s="6">
        <v>0</v>
      </c>
      <c r="I28" s="6">
        <f t="shared" si="3"/>
        <v>0</v>
      </c>
      <c r="J28" s="6">
        <v>0</v>
      </c>
      <c r="K28" s="6">
        <f t="shared" si="4"/>
        <v>0</v>
      </c>
      <c r="L28" s="7">
        <v>67.89</v>
      </c>
      <c r="M28" s="6">
        <f t="shared" si="5"/>
        <v>0.80379247023221068</v>
      </c>
      <c r="N28" s="6"/>
      <c r="O28" s="7"/>
    </row>
    <row r="29" spans="1:15" x14ac:dyDescent="0.25">
      <c r="A29" s="2" t="s">
        <v>70</v>
      </c>
      <c r="B29" s="6">
        <v>4980.3</v>
      </c>
      <c r="C29" s="6">
        <f t="shared" si="0"/>
        <v>1.6731794107719455</v>
      </c>
      <c r="D29" s="6">
        <v>3027.8</v>
      </c>
      <c r="E29" s="7">
        <f t="shared" si="1"/>
        <v>2.1911917968749717</v>
      </c>
      <c r="F29" s="7">
        <v>1060.4000000000001</v>
      </c>
      <c r="G29" s="7">
        <f t="shared" si="2"/>
        <v>2.0356769470528184</v>
      </c>
      <c r="H29" s="6">
        <v>14.9</v>
      </c>
      <c r="I29" s="6">
        <f t="shared" si="3"/>
        <v>2.0406704246046237E-2</v>
      </c>
      <c r="J29" s="6">
        <v>698.86</v>
      </c>
      <c r="K29" s="6">
        <f t="shared" si="4"/>
        <v>0.25955401173545434</v>
      </c>
      <c r="L29" s="7">
        <v>144.5</v>
      </c>
      <c r="M29" s="6">
        <f t="shared" si="5"/>
        <v>1.7108265127199065</v>
      </c>
      <c r="N29" s="6"/>
      <c r="O29" s="7"/>
    </row>
    <row r="30" spans="1:15" x14ac:dyDescent="0.25">
      <c r="A30" s="4" t="s">
        <v>71</v>
      </c>
      <c r="B30" s="5">
        <v>297654.87</v>
      </c>
      <c r="C30" s="5"/>
      <c r="D30" s="5">
        <v>138180.51</v>
      </c>
      <c r="E30" s="5"/>
      <c r="F30" s="5">
        <v>52090.78</v>
      </c>
      <c r="G30" s="5" t="str">
        <f>IFERROR(#REF!/#REF!*100,"")</f>
        <v/>
      </c>
      <c r="H30" s="5">
        <v>73015.22</v>
      </c>
      <c r="I30" s="5"/>
      <c r="J30" s="5">
        <v>269254.17</v>
      </c>
      <c r="K30" s="5"/>
      <c r="L30" s="5">
        <v>8446.2099999999991</v>
      </c>
      <c r="M30" s="5"/>
      <c r="N30" s="5"/>
      <c r="O30" s="5"/>
    </row>
    <row r="31" spans="1:15" x14ac:dyDescent="0.25">
      <c r="A31" s="9" t="s">
        <v>72</v>
      </c>
      <c r="B31" s="10">
        <v>7.41</v>
      </c>
      <c r="C31" s="10"/>
      <c r="D31" s="10">
        <v>0</v>
      </c>
      <c r="E31" s="11"/>
      <c r="F31" s="11">
        <v>7.41</v>
      </c>
      <c r="G31" s="10" t="str">
        <f>IFERROR(#REF!/#REF!*100,"")</f>
        <v/>
      </c>
      <c r="H31" s="10">
        <v>0</v>
      </c>
      <c r="I31" s="10"/>
      <c r="J31" s="10">
        <v>0</v>
      </c>
      <c r="K31" s="10"/>
      <c r="L31" s="11">
        <v>0</v>
      </c>
      <c r="M31" s="10"/>
      <c r="N31" s="10"/>
      <c r="O31" s="11"/>
    </row>
    <row r="32" spans="1:15" x14ac:dyDescent="0.25">
      <c r="A32" s="9" t="s">
        <v>83</v>
      </c>
      <c r="B32" s="10" t="s">
        <v>8</v>
      </c>
      <c r="C32" s="10"/>
      <c r="D32" s="10" t="s">
        <v>8</v>
      </c>
      <c r="E32" s="11"/>
      <c r="F32" s="11" t="s">
        <v>8</v>
      </c>
      <c r="G32" s="10" t="str">
        <f>IFERROR(#REF!/#REF!*100,"")</f>
        <v/>
      </c>
      <c r="H32" s="10" t="s">
        <v>8</v>
      </c>
      <c r="I32" s="10"/>
      <c r="J32" s="10" t="s">
        <v>8</v>
      </c>
      <c r="K32" s="10"/>
      <c r="L32" s="11" t="s">
        <v>8</v>
      </c>
      <c r="M32" s="10"/>
      <c r="N32" s="10"/>
      <c r="O32" s="11"/>
    </row>
    <row r="33" spans="1:15" x14ac:dyDescent="0.25">
      <c r="A33" s="9" t="s">
        <v>82</v>
      </c>
      <c r="B33" s="10">
        <v>1170.8800000000001</v>
      </c>
      <c r="C33" s="10"/>
      <c r="D33" s="10" t="s">
        <v>8</v>
      </c>
      <c r="E33" s="11"/>
      <c r="F33" s="11">
        <v>604.66</v>
      </c>
      <c r="G33" s="10" t="str">
        <f>IFERROR(#REF!/#REF!*100,"")</f>
        <v/>
      </c>
      <c r="H33" s="10">
        <v>0</v>
      </c>
      <c r="I33" s="10"/>
      <c r="J33" s="10">
        <v>0</v>
      </c>
      <c r="K33" s="10"/>
      <c r="L33" s="11">
        <v>38.56</v>
      </c>
      <c r="M33" s="10"/>
      <c r="N33" s="10"/>
      <c r="O33" s="11"/>
    </row>
    <row r="34" spans="1:15" x14ac:dyDescent="0.25">
      <c r="A34" s="9" t="s">
        <v>73</v>
      </c>
      <c r="B34" s="10">
        <v>791.47</v>
      </c>
      <c r="C34" s="10"/>
      <c r="D34" s="10">
        <v>464.24</v>
      </c>
      <c r="E34" s="11"/>
      <c r="F34" s="11">
        <v>171.69</v>
      </c>
      <c r="G34" s="10" t="str">
        <f>IFERROR(#REF!/#REF!*100,"")</f>
        <v/>
      </c>
      <c r="H34" s="10">
        <v>99.36</v>
      </c>
      <c r="I34" s="10"/>
      <c r="J34" s="10">
        <v>2730.08</v>
      </c>
      <c r="K34" s="10"/>
      <c r="L34" s="11">
        <v>8.23</v>
      </c>
      <c r="M34" s="10"/>
      <c r="N34" s="10"/>
      <c r="O34" s="11"/>
    </row>
    <row r="35" spans="1:15" x14ac:dyDescent="0.25">
      <c r="A35" s="9" t="s">
        <v>74</v>
      </c>
      <c r="B35" s="10" t="s">
        <v>8</v>
      </c>
      <c r="C35" s="10"/>
      <c r="D35" s="10" t="s">
        <v>8</v>
      </c>
      <c r="E35" s="11"/>
      <c r="F35" s="11" t="s">
        <v>8</v>
      </c>
      <c r="G35" s="10" t="str">
        <f>IFERROR(#REF!/#REF!*100,"")</f>
        <v/>
      </c>
      <c r="H35" s="10" t="s">
        <v>8</v>
      </c>
      <c r="I35" s="10"/>
      <c r="J35" s="10" t="s">
        <v>8</v>
      </c>
      <c r="K35" s="10"/>
      <c r="L35" s="11" t="s">
        <v>8</v>
      </c>
      <c r="M35" s="10"/>
      <c r="N35" s="10"/>
      <c r="O35" s="11"/>
    </row>
    <row r="36" spans="1:15" x14ac:dyDescent="0.25">
      <c r="A36" s="9" t="s">
        <v>75</v>
      </c>
      <c r="B36" s="10">
        <v>1425.13</v>
      </c>
      <c r="C36" s="10"/>
      <c r="D36" s="10">
        <v>325.64</v>
      </c>
      <c r="E36" s="11"/>
      <c r="F36" s="11">
        <v>87.77</v>
      </c>
      <c r="G36" s="10" t="str">
        <f>IFERROR(#REF!/#REF!*100,"")</f>
        <v/>
      </c>
      <c r="H36" s="10">
        <v>903.51</v>
      </c>
      <c r="I36" s="10"/>
      <c r="J36" s="10">
        <v>639.09</v>
      </c>
      <c r="K36" s="10"/>
      <c r="L36" s="11">
        <v>10</v>
      </c>
      <c r="M36" s="10"/>
      <c r="N36" s="10"/>
      <c r="O36" s="11"/>
    </row>
    <row r="37" spans="1:15" x14ac:dyDescent="0.25">
      <c r="A37" s="9" t="s">
        <v>76</v>
      </c>
      <c r="B37" s="10">
        <v>7.1</v>
      </c>
      <c r="C37" s="10"/>
      <c r="D37" s="10">
        <v>2.08</v>
      </c>
      <c r="E37" s="11"/>
      <c r="F37" s="11">
        <v>0.88</v>
      </c>
      <c r="G37" s="10" t="str">
        <f>IFERROR(#REF!/#REF!*100,"")</f>
        <v/>
      </c>
      <c r="H37" s="10">
        <v>2.66</v>
      </c>
      <c r="I37" s="10"/>
      <c r="J37" s="10" t="s">
        <v>8</v>
      </c>
      <c r="K37" s="10"/>
      <c r="L37" s="11">
        <v>0.32</v>
      </c>
      <c r="M37" s="10"/>
      <c r="N37" s="10"/>
      <c r="O37" s="11"/>
    </row>
    <row r="38" spans="1:15" x14ac:dyDescent="0.25">
      <c r="A38" s="9" t="s">
        <v>77</v>
      </c>
      <c r="B38" s="10">
        <v>568.88</v>
      </c>
      <c r="C38" s="10"/>
      <c r="D38" s="10">
        <v>246.51</v>
      </c>
      <c r="E38" s="11"/>
      <c r="F38" s="11">
        <v>153.36000000000001</v>
      </c>
      <c r="G38" s="10" t="str">
        <f>IFERROR(#REF!/#REF!*100,"")</f>
        <v/>
      </c>
      <c r="H38" s="10">
        <v>135.59</v>
      </c>
      <c r="I38" s="10"/>
      <c r="J38" s="10">
        <v>154.03</v>
      </c>
      <c r="K38" s="10"/>
      <c r="L38" s="11">
        <v>8.6</v>
      </c>
      <c r="M38" s="10"/>
      <c r="N38" s="10"/>
      <c r="O38" s="11"/>
    </row>
    <row r="39" spans="1:15" x14ac:dyDescent="0.25">
      <c r="A39" s="9" t="s">
        <v>78</v>
      </c>
      <c r="B39" s="10">
        <v>691.4</v>
      </c>
      <c r="C39" s="10"/>
      <c r="D39" s="10">
        <v>225.2</v>
      </c>
      <c r="E39" s="11"/>
      <c r="F39" s="11">
        <v>15.3</v>
      </c>
      <c r="G39" s="10" t="str">
        <f>IFERROR(#REF!/#REF!*100,"")</f>
        <v/>
      </c>
      <c r="H39" s="10">
        <v>414.3</v>
      </c>
      <c r="I39" s="10"/>
      <c r="J39" s="10">
        <v>409.07</v>
      </c>
      <c r="K39" s="10"/>
      <c r="L39" s="11">
        <v>3.3</v>
      </c>
      <c r="M39" s="10"/>
      <c r="N39" s="10"/>
      <c r="O39" s="11"/>
    </row>
    <row r="40" spans="1:15" x14ac:dyDescent="0.25">
      <c r="A40" s="9" t="s">
        <v>79</v>
      </c>
      <c r="B40" s="10">
        <v>10236.39</v>
      </c>
      <c r="C40" s="10"/>
      <c r="D40" s="10">
        <v>3442.31</v>
      </c>
      <c r="E40" s="11"/>
      <c r="F40" s="11">
        <v>553.91999999999996</v>
      </c>
      <c r="G40" s="10" t="str">
        <f>IFERROR(#REF!/#REF!*100,"")</f>
        <v/>
      </c>
      <c r="H40" s="10">
        <v>6027.13</v>
      </c>
      <c r="I40" s="10"/>
      <c r="J40" s="10">
        <v>524.65</v>
      </c>
      <c r="K40" s="10"/>
      <c r="L40" s="11">
        <v>18.68</v>
      </c>
      <c r="M40" s="10"/>
      <c r="N40" s="10"/>
      <c r="O40" s="11"/>
    </row>
    <row r="41" spans="1:15" x14ac:dyDescent="0.25">
      <c r="A41" s="9" t="s">
        <v>80</v>
      </c>
      <c r="B41" s="10">
        <v>32601.95</v>
      </c>
      <c r="C41" s="10"/>
      <c r="D41" s="10">
        <v>18388.84</v>
      </c>
      <c r="E41" s="11"/>
      <c r="F41" s="11">
        <v>5814.84</v>
      </c>
      <c r="G41" s="10" t="str">
        <f>IFERROR(#REF!/#REF!*100,"")</f>
        <v/>
      </c>
      <c r="H41" s="10">
        <v>6554.75</v>
      </c>
      <c r="I41" s="10"/>
      <c r="J41" s="10">
        <v>27439</v>
      </c>
      <c r="K41" s="10"/>
      <c r="L41" s="11">
        <v>209.88</v>
      </c>
      <c r="M41" s="10"/>
      <c r="N41" s="10"/>
      <c r="O41" s="11"/>
    </row>
    <row r="42" spans="1:15" x14ac:dyDescent="0.25">
      <c r="A42" s="9" t="s">
        <v>81</v>
      </c>
      <c r="B42" s="10">
        <v>504.37</v>
      </c>
      <c r="C42" s="10"/>
      <c r="D42" s="10">
        <v>322.02</v>
      </c>
      <c r="E42" s="11"/>
      <c r="F42" s="11">
        <v>5.61</v>
      </c>
      <c r="G42" s="10" t="str">
        <f>IFERROR(#REF!/#REF!*100,"")</f>
        <v/>
      </c>
      <c r="H42" s="10">
        <v>170.39</v>
      </c>
      <c r="I42" s="10"/>
      <c r="J42" s="10">
        <v>121.81</v>
      </c>
      <c r="K42" s="10"/>
      <c r="L42" s="11">
        <v>1.41</v>
      </c>
      <c r="M42" s="10"/>
      <c r="N42" s="10"/>
      <c r="O42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85" zoomScaleNormal="85" workbookViewId="0">
      <selection activeCell="A14" sqref="A14"/>
    </sheetView>
  </sheetViews>
  <sheetFormatPr baseColWidth="10" defaultColWidth="9.140625" defaultRowHeight="15" x14ac:dyDescent="0.25"/>
  <cols>
    <col min="1" max="1" width="38.7109375" bestFit="1" customWidth="1"/>
    <col min="2" max="2" width="11.5703125" bestFit="1" customWidth="1"/>
    <col min="3" max="3" width="8" bestFit="1" customWidth="1"/>
    <col min="4" max="4" width="11.5703125" bestFit="1" customWidth="1"/>
    <col min="5" max="5" width="9.28515625" bestFit="1" customWidth="1"/>
    <col min="6" max="6" width="11.5703125" bestFit="1" customWidth="1"/>
    <col min="7" max="7" width="9.28515625" bestFit="1" customWidth="1"/>
    <col min="8" max="8" width="11.5703125" bestFit="1" customWidth="1"/>
    <col min="9" max="9" width="9.28515625" bestFit="1" customWidth="1"/>
    <col min="10" max="10" width="10.5703125" bestFit="1" customWidth="1"/>
    <col min="11" max="11" width="9.28515625" customWidth="1"/>
    <col min="12" max="12" width="11.5703125" bestFit="1" customWidth="1"/>
    <col min="13" max="13" width="9.28515625" bestFit="1" customWidth="1"/>
    <col min="14" max="14" width="11.5703125" bestFit="1" customWidth="1"/>
    <col min="15" max="15" width="9.28515625" bestFit="1" customWidth="1"/>
  </cols>
  <sheetData>
    <row r="1" spans="1:15" ht="15.75" x14ac:dyDescent="0.25">
      <c r="A1" s="1" t="s">
        <v>42</v>
      </c>
      <c r="B1" s="3" t="s">
        <v>10</v>
      </c>
      <c r="C1" s="3" t="s">
        <v>11</v>
      </c>
      <c r="D1" s="1" t="s">
        <v>12</v>
      </c>
      <c r="E1" s="3" t="s">
        <v>11</v>
      </c>
      <c r="F1" s="3" t="s">
        <v>13</v>
      </c>
      <c r="G1" s="1" t="s">
        <v>11</v>
      </c>
      <c r="H1" s="3" t="s">
        <v>14</v>
      </c>
      <c r="I1" s="3" t="s">
        <v>11</v>
      </c>
      <c r="J1" s="3" t="s">
        <v>15</v>
      </c>
      <c r="K1" s="3" t="s">
        <v>11</v>
      </c>
      <c r="L1" s="1" t="s">
        <v>16</v>
      </c>
      <c r="M1" s="3" t="s">
        <v>11</v>
      </c>
      <c r="N1" s="3" t="s">
        <v>17</v>
      </c>
      <c r="O1" s="1" t="s">
        <v>11</v>
      </c>
    </row>
    <row r="2" spans="1:15" x14ac:dyDescent="0.25">
      <c r="A2" s="4" t="s">
        <v>43</v>
      </c>
      <c r="B2" s="22">
        <v>932.77200000000005</v>
      </c>
      <c r="C2" s="22">
        <f>B2/B$30*100</f>
        <v>1.2321090819124842</v>
      </c>
      <c r="D2" s="22">
        <v>267.61900000000003</v>
      </c>
      <c r="E2" s="22">
        <f>D2/D$30*100</f>
        <v>1.1602858366731816</v>
      </c>
      <c r="F2" s="22">
        <v>113.86799999999999</v>
      </c>
      <c r="G2" s="22">
        <f>F2/F$30*100</f>
        <v>0.72378712517281374</v>
      </c>
      <c r="H2" s="22">
        <v>551.28499999999997</v>
      </c>
      <c r="I2" s="22">
        <f>H2/H$30*100</f>
        <v>1.4936677925249009</v>
      </c>
      <c r="J2" s="22">
        <f>IFERROR(SUM(L2,N2),"")</f>
        <v>540.27</v>
      </c>
      <c r="K2" s="22">
        <f>J2/J$30*100</f>
        <v>1.755412008620614</v>
      </c>
      <c r="L2" s="22">
        <v>203.55199999999999</v>
      </c>
      <c r="M2" s="22">
        <f>L2/L$30*100</f>
        <v>1.9266890427322274</v>
      </c>
      <c r="N2" s="22">
        <v>336.71800000000002</v>
      </c>
      <c r="O2" s="22">
        <f>N2/N$30*100</f>
        <v>1.6658874470439873</v>
      </c>
    </row>
    <row r="3" spans="1:15" x14ac:dyDescent="0.25">
      <c r="A3" s="2" t="s">
        <v>44</v>
      </c>
      <c r="B3" s="23">
        <f t="shared" ref="B3:B40" si="0">SUM(D3,F3,H3)</f>
        <v>2310.44</v>
      </c>
      <c r="C3" s="23">
        <f t="shared" ref="C3:C29" si="1">B3/B$30*100</f>
        <v>3.0518863207878022</v>
      </c>
      <c r="D3" s="24">
        <v>712.87</v>
      </c>
      <c r="E3" s="23">
        <f t="shared" ref="E3:E29" si="2">D3/D$30*100</f>
        <v>3.0907109151039762</v>
      </c>
      <c r="F3" s="23">
        <v>454.13</v>
      </c>
      <c r="G3" s="24">
        <f t="shared" ref="G3:G29" si="3">F3/F$30*100</f>
        <v>2.8866182523161021</v>
      </c>
      <c r="H3" s="23">
        <v>1143.44</v>
      </c>
      <c r="I3" s="23">
        <f t="shared" ref="I3:I29" si="4">H3/H$30*100</f>
        <v>3.0980699650537797</v>
      </c>
      <c r="J3" s="23">
        <f t="shared" ref="J3:J40" si="5">IFERROR(SUM(L3,N3),"")</f>
        <v>916.7</v>
      </c>
      <c r="K3" s="23">
        <f t="shared" ref="K3:K29" si="6">J3/J$30*100</f>
        <v>2.9784851801923429</v>
      </c>
      <c r="L3" s="24">
        <v>379.45</v>
      </c>
      <c r="M3" s="23">
        <f t="shared" ref="M3:M29" si="7">L3/L$30*100</f>
        <v>3.591623552039497</v>
      </c>
      <c r="N3" s="23">
        <v>537.25</v>
      </c>
      <c r="O3" s="24">
        <f t="shared" ref="O3:O29" si="8">N3/N$30*100</f>
        <v>2.6580047129181752</v>
      </c>
    </row>
    <row r="4" spans="1:15" x14ac:dyDescent="0.25">
      <c r="A4" s="2" t="s">
        <v>45</v>
      </c>
      <c r="B4" s="23">
        <f t="shared" si="0"/>
        <v>611.20000000000005</v>
      </c>
      <c r="C4" s="23">
        <f t="shared" si="1"/>
        <v>0.80734099100842482</v>
      </c>
      <c r="D4" s="24">
        <v>121.3</v>
      </c>
      <c r="E4" s="23">
        <f t="shared" si="2"/>
        <v>0.52590687502926525</v>
      </c>
      <c r="F4" s="23">
        <v>67.150000000000006</v>
      </c>
      <c r="G4" s="24">
        <f t="shared" si="3"/>
        <v>0.42683023725150571</v>
      </c>
      <c r="H4" s="23">
        <v>422.75</v>
      </c>
      <c r="I4" s="23">
        <f t="shared" si="4"/>
        <v>1.145411283256214</v>
      </c>
      <c r="J4" s="23">
        <f t="shared" si="5"/>
        <v>396.82</v>
      </c>
      <c r="K4" s="23">
        <f t="shared" si="6"/>
        <v>1.289323103745964</v>
      </c>
      <c r="L4" s="24">
        <v>166.48</v>
      </c>
      <c r="M4" s="23">
        <f t="shared" si="7"/>
        <v>1.5757899300132703</v>
      </c>
      <c r="N4" s="23">
        <v>230.34</v>
      </c>
      <c r="O4" s="24">
        <f t="shared" si="8"/>
        <v>1.1395901453207491</v>
      </c>
    </row>
    <row r="5" spans="1:15" x14ac:dyDescent="0.25">
      <c r="A5" s="2" t="s">
        <v>46</v>
      </c>
      <c r="B5" s="23">
        <f t="shared" si="0"/>
        <v>1359.4099999999999</v>
      </c>
      <c r="C5" s="23">
        <f t="shared" si="1"/>
        <v>1.7956600402270328</v>
      </c>
      <c r="D5" s="24">
        <v>408.33</v>
      </c>
      <c r="E5" s="23">
        <f t="shared" si="2"/>
        <v>1.7703508184723815</v>
      </c>
      <c r="F5" s="23">
        <v>296.26</v>
      </c>
      <c r="G5" s="24">
        <f t="shared" si="3"/>
        <v>1.8831381398083553</v>
      </c>
      <c r="H5" s="23">
        <v>654.82000000000005</v>
      </c>
      <c r="I5" s="23">
        <f t="shared" si="4"/>
        <v>1.7741885665330197</v>
      </c>
      <c r="J5" s="23">
        <f t="shared" si="5"/>
        <v>573.95000000000005</v>
      </c>
      <c r="K5" s="23">
        <f t="shared" si="6"/>
        <v>1.8648429902600578</v>
      </c>
      <c r="L5" s="24">
        <v>211.6</v>
      </c>
      <c r="M5" s="23">
        <f t="shared" si="7"/>
        <v>2.0028661051826524</v>
      </c>
      <c r="N5" s="23">
        <v>362.35</v>
      </c>
      <c r="O5" s="24">
        <f t="shared" si="8"/>
        <v>1.7926998747806437</v>
      </c>
    </row>
    <row r="6" spans="1:15" x14ac:dyDescent="0.25">
      <c r="A6" s="2" t="s">
        <v>47</v>
      </c>
      <c r="B6" s="23">
        <f t="shared" si="0"/>
        <v>1480</v>
      </c>
      <c r="C6" s="23">
        <f t="shared" si="1"/>
        <v>1.9549487347717089</v>
      </c>
      <c r="D6" s="24">
        <v>516</v>
      </c>
      <c r="E6" s="23">
        <f t="shared" si="2"/>
        <v>2.2371636233726373</v>
      </c>
      <c r="F6" s="23">
        <v>280</v>
      </c>
      <c r="G6" s="24">
        <f t="shared" si="3"/>
        <v>1.7797835656056824</v>
      </c>
      <c r="H6" s="23">
        <v>684</v>
      </c>
      <c r="I6" s="23">
        <f t="shared" si="4"/>
        <v>1.8532497167291551</v>
      </c>
      <c r="J6" s="23">
        <f t="shared" si="5"/>
        <v>635</v>
      </c>
      <c r="K6" s="23">
        <f t="shared" si="6"/>
        <v>2.0632028901735979</v>
      </c>
      <c r="L6" s="24">
        <v>76</v>
      </c>
      <c r="M6" s="23">
        <f t="shared" si="7"/>
        <v>0.71936589789168992</v>
      </c>
      <c r="N6" s="23">
        <v>559</v>
      </c>
      <c r="O6" s="24">
        <f t="shared" si="8"/>
        <v>2.7656112322405955</v>
      </c>
    </row>
    <row r="7" spans="1:15" x14ac:dyDescent="0.25">
      <c r="A7" s="2" t="s">
        <v>48</v>
      </c>
      <c r="B7" s="23">
        <f t="shared" si="0"/>
        <v>11039.66</v>
      </c>
      <c r="C7" s="23">
        <f t="shared" si="1"/>
        <v>14.582411722506652</v>
      </c>
      <c r="D7" s="24">
        <v>3354.96</v>
      </c>
      <c r="E7" s="23">
        <f t="shared" si="2"/>
        <v>14.545725716802835</v>
      </c>
      <c r="F7" s="23">
        <v>2568.7600000000002</v>
      </c>
      <c r="G7" s="24">
        <f t="shared" si="3"/>
        <v>16.327988685661619</v>
      </c>
      <c r="H7" s="23">
        <v>5115.9399999999996</v>
      </c>
      <c r="I7" s="23">
        <f t="shared" si="4"/>
        <v>13.861278297958119</v>
      </c>
      <c r="J7" s="23">
        <f t="shared" si="5"/>
        <v>4444.55</v>
      </c>
      <c r="K7" s="23">
        <f t="shared" si="6"/>
        <v>14.440958118930814</v>
      </c>
      <c r="L7" s="24">
        <v>611.83000000000004</v>
      </c>
      <c r="M7" s="23">
        <f t="shared" si="7"/>
        <v>5.7911794382509569</v>
      </c>
      <c r="N7" s="23">
        <v>3832.72</v>
      </c>
      <c r="O7" s="24">
        <f t="shared" si="8"/>
        <v>18.962099252295484</v>
      </c>
    </row>
    <row r="8" spans="1:15" x14ac:dyDescent="0.25">
      <c r="A8" s="2" t="s">
        <v>49</v>
      </c>
      <c r="B8" s="23">
        <f t="shared" si="0"/>
        <v>250.79999999999998</v>
      </c>
      <c r="C8" s="23">
        <f t="shared" si="1"/>
        <v>0.33128455586536792</v>
      </c>
      <c r="D8" s="24">
        <v>68.8</v>
      </c>
      <c r="E8" s="23">
        <f t="shared" si="2"/>
        <v>0.29828848311635159</v>
      </c>
      <c r="F8" s="23">
        <v>50.9</v>
      </c>
      <c r="G8" s="24">
        <f t="shared" si="3"/>
        <v>0.32353922674760444</v>
      </c>
      <c r="H8" s="23">
        <v>131.1</v>
      </c>
      <c r="I8" s="23">
        <f t="shared" si="4"/>
        <v>0.35520619570642137</v>
      </c>
      <c r="J8" s="23">
        <f t="shared" si="5"/>
        <v>115</v>
      </c>
      <c r="K8" s="23">
        <f t="shared" si="6"/>
        <v>0.37365091711805321</v>
      </c>
      <c r="L8" s="24">
        <v>31.3</v>
      </c>
      <c r="M8" s="23">
        <f t="shared" si="7"/>
        <v>0.29626516584223545</v>
      </c>
      <c r="N8" s="23">
        <v>83.7</v>
      </c>
      <c r="O8" s="24">
        <f t="shared" si="8"/>
        <v>0.41409957090972782</v>
      </c>
    </row>
    <row r="9" spans="1:15" x14ac:dyDescent="0.25">
      <c r="A9" s="2" t="s">
        <v>50</v>
      </c>
      <c r="B9" s="23">
        <f t="shared" si="0"/>
        <v>6649.31</v>
      </c>
      <c r="C9" s="23">
        <f t="shared" si="1"/>
        <v>8.7831487645978861</v>
      </c>
      <c r="D9" s="24">
        <v>2107.69</v>
      </c>
      <c r="E9" s="23">
        <f t="shared" si="2"/>
        <v>9.1380763514462675</v>
      </c>
      <c r="F9" s="23">
        <v>1775.24</v>
      </c>
      <c r="G9" s="24">
        <f t="shared" si="3"/>
        <v>11.284082060735114</v>
      </c>
      <c r="H9" s="23">
        <v>2766.38</v>
      </c>
      <c r="I9" s="23">
        <f t="shared" si="4"/>
        <v>7.4953113324052634</v>
      </c>
      <c r="J9" s="23">
        <f t="shared" si="5"/>
        <v>2394.92</v>
      </c>
      <c r="K9" s="23">
        <f t="shared" si="6"/>
        <v>7.7814265602118962</v>
      </c>
      <c r="L9" s="24">
        <v>889.65</v>
      </c>
      <c r="M9" s="23">
        <f t="shared" si="7"/>
        <v>8.4208404086755522</v>
      </c>
      <c r="N9" s="23">
        <v>1505.27</v>
      </c>
      <c r="O9" s="24">
        <f t="shared" si="8"/>
        <v>7.4472121995613625</v>
      </c>
    </row>
    <row r="10" spans="1:15" x14ac:dyDescent="0.25">
      <c r="A10" s="2" t="s">
        <v>51</v>
      </c>
      <c r="B10" s="23">
        <f t="shared" si="0"/>
        <v>614.1</v>
      </c>
      <c r="C10" s="23">
        <f t="shared" si="1"/>
        <v>0.81117163379953139</v>
      </c>
      <c r="D10" s="24">
        <v>176.4</v>
      </c>
      <c r="E10" s="23">
        <f t="shared" si="2"/>
        <v>0.76479779682738991</v>
      </c>
      <c r="F10" s="23">
        <v>113.7</v>
      </c>
      <c r="G10" s="24">
        <f t="shared" si="3"/>
        <v>0.72271925503345036</v>
      </c>
      <c r="H10" s="23">
        <v>324</v>
      </c>
      <c r="I10" s="23">
        <f t="shared" si="4"/>
        <v>0.87785512897696827</v>
      </c>
      <c r="J10" s="23">
        <f t="shared" si="5"/>
        <v>213.3</v>
      </c>
      <c r="K10" s="23">
        <f t="shared" si="6"/>
        <v>0.69304122279374569</v>
      </c>
      <c r="L10" s="24">
        <v>122</v>
      </c>
      <c r="M10" s="23">
        <f t="shared" si="7"/>
        <v>1.154771572931397</v>
      </c>
      <c r="N10" s="23">
        <v>91.3</v>
      </c>
      <c r="O10" s="24">
        <f t="shared" si="8"/>
        <v>0.45170000984537811</v>
      </c>
    </row>
    <row r="11" spans="1:15" x14ac:dyDescent="0.25">
      <c r="A11" s="4" t="s">
        <v>52</v>
      </c>
      <c r="B11" s="22">
        <f t="shared" si="0"/>
        <v>6576.29</v>
      </c>
      <c r="C11" s="22">
        <f t="shared" si="1"/>
        <v>8.6866958209404341</v>
      </c>
      <c r="D11" s="22">
        <v>2319.42</v>
      </c>
      <c r="E11" s="22">
        <f t="shared" si="2"/>
        <v>10.056050487060004</v>
      </c>
      <c r="F11" s="22">
        <v>1016.46</v>
      </c>
      <c r="G11" s="22">
        <f t="shared" si="3"/>
        <v>6.4609957253412578</v>
      </c>
      <c r="H11" s="22">
        <v>3240.41</v>
      </c>
      <c r="I11" s="22">
        <f t="shared" si="4"/>
        <v>8.7796621558279551</v>
      </c>
      <c r="J11" s="22">
        <f t="shared" si="5"/>
        <v>2900.03</v>
      </c>
      <c r="K11" s="22">
        <f t="shared" si="6"/>
        <v>9.4225988623466783</v>
      </c>
      <c r="L11" s="22">
        <v>2091.17</v>
      </c>
      <c r="M11" s="22">
        <f t="shared" si="7"/>
        <v>19.793636640712702</v>
      </c>
      <c r="N11" s="22">
        <v>808.86</v>
      </c>
      <c r="O11" s="22">
        <f t="shared" si="8"/>
        <v>4.0017751365118572</v>
      </c>
    </row>
    <row r="12" spans="1:15" x14ac:dyDescent="0.25">
      <c r="A12" s="2" t="s">
        <v>53</v>
      </c>
      <c r="B12" s="23">
        <f t="shared" si="0"/>
        <v>17330.080000000002</v>
      </c>
      <c r="C12" s="23">
        <f t="shared" si="1"/>
        <v>22.891498628035471</v>
      </c>
      <c r="D12" s="24">
        <v>4944.7299999999996</v>
      </c>
      <c r="E12" s="23">
        <f t="shared" si="2"/>
        <v>21.438314115115077</v>
      </c>
      <c r="F12" s="23">
        <v>3021.31</v>
      </c>
      <c r="G12" s="24">
        <f t="shared" si="3"/>
        <v>19.204563873571804</v>
      </c>
      <c r="H12" s="23">
        <v>9364.0400000000009</v>
      </c>
      <c r="I12" s="23">
        <f t="shared" si="4"/>
        <v>25.371205376374974</v>
      </c>
      <c r="J12" s="23">
        <f t="shared" si="5"/>
        <v>7204.4</v>
      </c>
      <c r="K12" s="23">
        <f t="shared" si="6"/>
        <v>23.408092759002631</v>
      </c>
      <c r="L12" s="24">
        <v>3882.37</v>
      </c>
      <c r="M12" s="23">
        <f t="shared" si="7"/>
        <v>36.747955013128426</v>
      </c>
      <c r="N12" s="23">
        <v>3322.03</v>
      </c>
      <c r="O12" s="24">
        <f t="shared" si="8"/>
        <v>16.435498178605055</v>
      </c>
    </row>
    <row r="13" spans="1:15" x14ac:dyDescent="0.25">
      <c r="A13" s="2" t="s">
        <v>54</v>
      </c>
      <c r="B13" s="23">
        <f t="shared" si="0"/>
        <v>428</v>
      </c>
      <c r="C13" s="23">
        <f t="shared" si="1"/>
        <v>0.5653500395150618</v>
      </c>
      <c r="D13" s="24">
        <v>156</v>
      </c>
      <c r="E13" s="23">
        <f t="shared" si="2"/>
        <v>0.6763517931126577</v>
      </c>
      <c r="F13" s="23">
        <v>107</v>
      </c>
      <c r="G13" s="24">
        <f t="shared" si="3"/>
        <v>0.68013157685645731</v>
      </c>
      <c r="H13" s="23">
        <v>165</v>
      </c>
      <c r="I13" s="23">
        <f t="shared" si="4"/>
        <v>0.4470558527197524</v>
      </c>
      <c r="J13" s="23">
        <f t="shared" si="5"/>
        <v>142</v>
      </c>
      <c r="K13" s="23">
        <f t="shared" si="6"/>
        <v>0.46137765418055265</v>
      </c>
      <c r="L13" s="24">
        <v>40</v>
      </c>
      <c r="M13" s="23">
        <f t="shared" si="7"/>
        <v>0.37861363046931051</v>
      </c>
      <c r="N13" s="23">
        <v>102</v>
      </c>
      <c r="O13" s="24">
        <f t="shared" si="8"/>
        <v>0.50463746992583325</v>
      </c>
    </row>
    <row r="14" spans="1:15" x14ac:dyDescent="0.25">
      <c r="A14" s="2" t="s">
        <v>55</v>
      </c>
      <c r="B14" s="23">
        <f t="shared" si="0"/>
        <v>6280.2900000000009</v>
      </c>
      <c r="C14" s="23">
        <f t="shared" si="1"/>
        <v>8.2957060739860928</v>
      </c>
      <c r="D14" s="24">
        <v>1721.89</v>
      </c>
      <c r="E14" s="23">
        <f t="shared" si="2"/>
        <v>7.4654063400176547</v>
      </c>
      <c r="F14" s="23">
        <v>1561.58</v>
      </c>
      <c r="G14" s="24">
        <f t="shared" si="3"/>
        <v>9.9259800727804333</v>
      </c>
      <c r="H14" s="23">
        <v>2996.82</v>
      </c>
      <c r="I14" s="23">
        <f t="shared" si="4"/>
        <v>8.1196722457430806</v>
      </c>
      <c r="J14" s="23">
        <f t="shared" si="5"/>
        <v>2192.88</v>
      </c>
      <c r="K14" s="23">
        <f t="shared" si="6"/>
        <v>7.1249706359116232</v>
      </c>
      <c r="L14" s="24">
        <v>348.51</v>
      </c>
      <c r="M14" s="23">
        <f t="shared" si="7"/>
        <v>3.2987659088714851</v>
      </c>
      <c r="N14" s="23">
        <v>1844.37</v>
      </c>
      <c r="O14" s="24">
        <f t="shared" si="8"/>
        <v>9.1248844157559699</v>
      </c>
    </row>
    <row r="15" spans="1:15" x14ac:dyDescent="0.25">
      <c r="A15" s="2" t="s">
        <v>56</v>
      </c>
      <c r="B15" s="23">
        <f t="shared" si="0"/>
        <v>84.62</v>
      </c>
      <c r="C15" s="23">
        <f t="shared" si="1"/>
        <v>0.11177551482187975</v>
      </c>
      <c r="D15" s="24">
        <v>26.9</v>
      </c>
      <c r="E15" s="23">
        <f t="shared" si="2"/>
        <v>0.11662732842775957</v>
      </c>
      <c r="F15" s="23">
        <v>15.02</v>
      </c>
      <c r="G15" s="24">
        <f t="shared" si="3"/>
        <v>9.5472675554990546E-2</v>
      </c>
      <c r="H15" s="23">
        <v>42.7</v>
      </c>
      <c r="I15" s="23">
        <f t="shared" si="4"/>
        <v>0.11569263582505106</v>
      </c>
      <c r="J15" s="23">
        <f t="shared" si="5"/>
        <v>39.65</v>
      </c>
      <c r="K15" s="23">
        <f t="shared" si="6"/>
        <v>0.12882833794548532</v>
      </c>
      <c r="L15" s="24">
        <v>0.73</v>
      </c>
      <c r="M15" s="23">
        <f t="shared" si="7"/>
        <v>6.9096987560649161E-3</v>
      </c>
      <c r="N15" s="23">
        <v>38.92</v>
      </c>
      <c r="O15" s="24">
        <f t="shared" si="8"/>
        <v>0.19255382675993557</v>
      </c>
    </row>
    <row r="16" spans="1:15" x14ac:dyDescent="0.25">
      <c r="A16" s="2" t="s">
        <v>57</v>
      </c>
      <c r="B16" s="23">
        <f t="shared" si="0"/>
        <v>393.47</v>
      </c>
      <c r="C16" s="23">
        <f t="shared" si="1"/>
        <v>0.51973897207474617</v>
      </c>
      <c r="D16" s="24">
        <v>106.7</v>
      </c>
      <c r="E16" s="23">
        <f t="shared" si="2"/>
        <v>0.46260728413538832</v>
      </c>
      <c r="F16" s="23">
        <v>67.930000000000007</v>
      </c>
      <c r="G16" s="24">
        <f t="shared" si="3"/>
        <v>0.43178820575569299</v>
      </c>
      <c r="H16" s="23">
        <v>218.84</v>
      </c>
      <c r="I16" s="23">
        <f t="shared" si="4"/>
        <v>0.59293153217691275</v>
      </c>
      <c r="J16" s="23">
        <f t="shared" si="5"/>
        <v>192.63</v>
      </c>
      <c r="K16" s="23">
        <f t="shared" si="6"/>
        <v>0.62588153186478768</v>
      </c>
      <c r="L16" s="24">
        <v>61.43</v>
      </c>
      <c r="M16" s="23">
        <f t="shared" si="7"/>
        <v>0.58145588299324358</v>
      </c>
      <c r="N16" s="23">
        <v>131.19999999999999</v>
      </c>
      <c r="O16" s="24">
        <f t="shared" si="8"/>
        <v>0.64910231425754228</v>
      </c>
    </row>
    <row r="17" spans="1:15" x14ac:dyDescent="0.25">
      <c r="A17" s="2" t="s">
        <v>58</v>
      </c>
      <c r="B17" s="23">
        <f t="shared" si="0"/>
        <v>628.70000000000005</v>
      </c>
      <c r="C17" s="23">
        <f t="shared" si="1"/>
        <v>0.83045693888579297</v>
      </c>
      <c r="D17" s="24">
        <v>165.8</v>
      </c>
      <c r="E17" s="23">
        <f t="shared" si="2"/>
        <v>0.71884055960306836</v>
      </c>
      <c r="F17" s="23">
        <v>134.5</v>
      </c>
      <c r="G17" s="24">
        <f t="shared" si="3"/>
        <v>0.85493174847844389</v>
      </c>
      <c r="H17" s="23">
        <v>328.4</v>
      </c>
      <c r="I17" s="23">
        <f t="shared" si="4"/>
        <v>0.88977661838282818</v>
      </c>
      <c r="J17" s="23">
        <f t="shared" si="5"/>
        <v>290.10000000000002</v>
      </c>
      <c r="K17" s="23">
        <f t="shared" si="6"/>
        <v>0.94257505266041097</v>
      </c>
      <c r="L17" s="24">
        <v>64.900000000000006</v>
      </c>
      <c r="M17" s="23">
        <f t="shared" si="7"/>
        <v>0.61430061543645631</v>
      </c>
      <c r="N17" s="23">
        <v>225.2</v>
      </c>
      <c r="O17" s="24">
        <f t="shared" si="8"/>
        <v>1.1141603747774276</v>
      </c>
    </row>
    <row r="18" spans="1:15" x14ac:dyDescent="0.25">
      <c r="A18" s="2" t="s">
        <v>59</v>
      </c>
      <c r="B18" s="23">
        <f t="shared" si="0"/>
        <v>187.21</v>
      </c>
      <c r="C18" s="23">
        <f t="shared" si="1"/>
        <v>0.24728780583554841</v>
      </c>
      <c r="D18" s="24">
        <v>48.59</v>
      </c>
      <c r="E18" s="23">
        <f t="shared" si="2"/>
        <v>0.21066624120092331</v>
      </c>
      <c r="F18" s="23">
        <v>40.49</v>
      </c>
      <c r="G18" s="24">
        <f t="shared" si="3"/>
        <v>0.25736941632633603</v>
      </c>
      <c r="H18" s="23">
        <v>98.13</v>
      </c>
      <c r="I18" s="23">
        <f t="shared" si="4"/>
        <v>0.26587630804478363</v>
      </c>
      <c r="J18" s="23">
        <f t="shared" si="5"/>
        <v>77.61</v>
      </c>
      <c r="K18" s="23">
        <f t="shared" si="6"/>
        <v>0.25216563197854008</v>
      </c>
      <c r="L18" s="24">
        <v>23.04</v>
      </c>
      <c r="M18" s="23">
        <f t="shared" si="7"/>
        <v>0.21808145115032285</v>
      </c>
      <c r="N18" s="23">
        <v>54.57</v>
      </c>
      <c r="O18" s="24">
        <f t="shared" si="8"/>
        <v>0.26998104641032072</v>
      </c>
    </row>
    <row r="19" spans="1:15" x14ac:dyDescent="0.25">
      <c r="A19" s="2" t="s">
        <v>60</v>
      </c>
      <c r="B19" s="23">
        <f t="shared" si="0"/>
        <v>909.8</v>
      </c>
      <c r="C19" s="23">
        <f t="shared" si="1"/>
        <v>1.2017651073616897</v>
      </c>
      <c r="D19" s="24">
        <v>269.2</v>
      </c>
      <c r="E19" s="23">
        <f t="shared" si="2"/>
        <v>1.1671404019610734</v>
      </c>
      <c r="F19" s="23">
        <v>153.19999999999999</v>
      </c>
      <c r="G19" s="24">
        <f t="shared" si="3"/>
        <v>0.97379586518139483</v>
      </c>
      <c r="H19" s="23">
        <v>487.4</v>
      </c>
      <c r="I19" s="23">
        <f t="shared" si="4"/>
        <v>1.3205758946400441</v>
      </c>
      <c r="J19" s="23">
        <f t="shared" si="5"/>
        <v>423.09999999999997</v>
      </c>
      <c r="K19" s="23">
        <f t="shared" si="6"/>
        <v>1.3747104611534635</v>
      </c>
      <c r="L19" s="24">
        <v>142.19999999999999</v>
      </c>
      <c r="M19" s="23">
        <f t="shared" si="7"/>
        <v>1.3459714563183987</v>
      </c>
      <c r="N19" s="23">
        <v>280.89999999999998</v>
      </c>
      <c r="O19" s="24">
        <f t="shared" si="8"/>
        <v>1.3897320127663384</v>
      </c>
    </row>
    <row r="20" spans="1:15" x14ac:dyDescent="0.25">
      <c r="A20" s="2" t="s">
        <v>61</v>
      </c>
      <c r="B20" s="23">
        <f t="shared" si="0"/>
        <v>14.02</v>
      </c>
      <c r="C20" s="23">
        <f t="shared" si="1"/>
        <v>1.851917652804011E-2</v>
      </c>
      <c r="D20" s="24">
        <v>4.28</v>
      </c>
      <c r="E20" s="23">
        <f t="shared" si="2"/>
        <v>1.85563184264242E-2</v>
      </c>
      <c r="F20" s="23">
        <v>3.07</v>
      </c>
      <c r="G20" s="24">
        <f t="shared" si="3"/>
        <v>1.9514055522890875E-2</v>
      </c>
      <c r="H20" s="23">
        <v>6.67</v>
      </c>
      <c r="I20" s="23">
        <f t="shared" si="4"/>
        <v>1.8071894167519684E-2</v>
      </c>
      <c r="J20" s="23">
        <f t="shared" si="5"/>
        <v>6.09</v>
      </c>
      <c r="K20" s="23">
        <f t="shared" si="6"/>
        <v>1.978725291520821E-2</v>
      </c>
      <c r="L20" s="24">
        <v>0.22</v>
      </c>
      <c r="M20" s="23">
        <f t="shared" si="7"/>
        <v>2.0823749675812075E-3</v>
      </c>
      <c r="N20" s="23">
        <v>5.87</v>
      </c>
      <c r="O20" s="24">
        <f t="shared" si="8"/>
        <v>2.9041391651614124E-2</v>
      </c>
    </row>
    <row r="21" spans="1:15" x14ac:dyDescent="0.25">
      <c r="A21" s="2" t="s">
        <v>62</v>
      </c>
      <c r="B21" s="23">
        <f t="shared" si="0"/>
        <v>3705</v>
      </c>
      <c r="C21" s="23">
        <f t="shared" si="1"/>
        <v>4.893976393465663</v>
      </c>
      <c r="D21" s="24">
        <v>1519</v>
      </c>
      <c r="E21" s="23">
        <f t="shared" si="2"/>
        <v>6.5857588060136347</v>
      </c>
      <c r="F21" s="23">
        <v>482</v>
      </c>
      <c r="G21" s="24">
        <f t="shared" si="3"/>
        <v>3.0637702807926392</v>
      </c>
      <c r="H21" s="23">
        <v>1704</v>
      </c>
      <c r="I21" s="23">
        <f t="shared" si="4"/>
        <v>4.6168677153603515</v>
      </c>
      <c r="J21" s="23">
        <f t="shared" si="5"/>
        <v>1599</v>
      </c>
      <c r="K21" s="23">
        <f t="shared" si="6"/>
        <v>5.1953723171458011</v>
      </c>
      <c r="L21" s="24">
        <v>45</v>
      </c>
      <c r="M21" s="23">
        <f t="shared" si="7"/>
        <v>0.42594033427797429</v>
      </c>
      <c r="N21" s="23">
        <v>1554</v>
      </c>
      <c r="O21" s="24">
        <f t="shared" si="8"/>
        <v>7.6883002771053404</v>
      </c>
    </row>
    <row r="22" spans="1:15" x14ac:dyDescent="0.25">
      <c r="A22" s="2" t="s">
        <v>63</v>
      </c>
      <c r="B22" s="23">
        <f t="shared" si="0"/>
        <v>1870.11</v>
      </c>
      <c r="C22" s="23">
        <f t="shared" si="1"/>
        <v>2.4702494448540002</v>
      </c>
      <c r="D22" s="24">
        <v>611.01</v>
      </c>
      <c r="E22" s="23">
        <f t="shared" si="2"/>
        <v>2.64908787890875</v>
      </c>
      <c r="F22" s="23">
        <v>421.08</v>
      </c>
      <c r="G22" s="24">
        <f t="shared" si="3"/>
        <v>2.6765402278758601</v>
      </c>
      <c r="H22" s="23">
        <v>838.02</v>
      </c>
      <c r="I22" s="23">
        <f t="shared" si="4"/>
        <v>2.2705560345224658</v>
      </c>
      <c r="J22" s="23">
        <f t="shared" si="5"/>
        <v>712.15000000000009</v>
      </c>
      <c r="K22" s="23">
        <f t="shared" si="6"/>
        <v>2.3138739184836665</v>
      </c>
      <c r="L22" s="24">
        <v>185.69</v>
      </c>
      <c r="M22" s="23">
        <f t="shared" si="7"/>
        <v>1.7576191260461567</v>
      </c>
      <c r="N22" s="23">
        <v>526.46</v>
      </c>
      <c r="O22" s="24">
        <f t="shared" si="8"/>
        <v>2.6046219844819034</v>
      </c>
    </row>
    <row r="23" spans="1:15" x14ac:dyDescent="0.25">
      <c r="A23" s="2" t="s">
        <v>64</v>
      </c>
      <c r="B23" s="23">
        <f t="shared" si="0"/>
        <v>6378.7999999999993</v>
      </c>
      <c r="C23" s="23">
        <f t="shared" si="1"/>
        <v>8.425829046866065</v>
      </c>
      <c r="D23" s="24">
        <v>1801.9</v>
      </c>
      <c r="E23" s="23">
        <f t="shared" si="2"/>
        <v>7.812296769292935</v>
      </c>
      <c r="F23" s="23">
        <v>1914.8</v>
      </c>
      <c r="G23" s="24">
        <f t="shared" si="3"/>
        <v>12.171177040792003</v>
      </c>
      <c r="H23" s="23">
        <v>2662.1</v>
      </c>
      <c r="I23" s="23">
        <f t="shared" si="4"/>
        <v>7.2127720334863792</v>
      </c>
      <c r="J23" s="23">
        <f t="shared" si="5"/>
        <v>2289</v>
      </c>
      <c r="K23" s="23">
        <f t="shared" si="6"/>
        <v>7.4372778198541196</v>
      </c>
      <c r="L23" s="24">
        <v>253.8</v>
      </c>
      <c r="M23" s="23">
        <f t="shared" si="7"/>
        <v>2.4023034853277752</v>
      </c>
      <c r="N23" s="23">
        <v>2035.2</v>
      </c>
      <c r="O23" s="24">
        <f t="shared" si="8"/>
        <v>10.069001752873096</v>
      </c>
    </row>
    <row r="24" spans="1:15" x14ac:dyDescent="0.25">
      <c r="A24" s="2" t="s">
        <v>65</v>
      </c>
      <c r="B24" s="23">
        <f t="shared" si="0"/>
        <v>1640.65</v>
      </c>
      <c r="C24" s="23">
        <f t="shared" si="1"/>
        <v>2.1671531362859491</v>
      </c>
      <c r="D24" s="24">
        <v>527.63</v>
      </c>
      <c r="E24" s="23">
        <f t="shared" si="2"/>
        <v>2.287586516666869</v>
      </c>
      <c r="F24" s="23">
        <v>214.28</v>
      </c>
      <c r="G24" s="24">
        <f t="shared" si="3"/>
        <v>1.3620429372785201</v>
      </c>
      <c r="H24" s="23">
        <v>898.74</v>
      </c>
      <c r="I24" s="23">
        <f t="shared" si="4"/>
        <v>2.4350725883233348</v>
      </c>
      <c r="J24" s="23">
        <f t="shared" si="5"/>
        <v>738.71</v>
      </c>
      <c r="K24" s="23">
        <f t="shared" si="6"/>
        <v>2.4001710346458878</v>
      </c>
      <c r="L24" s="24">
        <v>508.69</v>
      </c>
      <c r="M24" s="23">
        <f t="shared" si="7"/>
        <v>4.8149241920858392</v>
      </c>
      <c r="N24" s="23">
        <v>230.02</v>
      </c>
      <c r="O24" s="24">
        <f t="shared" si="8"/>
        <v>1.1380069689445114</v>
      </c>
    </row>
    <row r="25" spans="1:15" x14ac:dyDescent="0.25">
      <c r="A25" s="2" t="s">
        <v>66</v>
      </c>
      <c r="B25" s="23">
        <f t="shared" si="0"/>
        <v>1826.8</v>
      </c>
      <c r="C25" s="23">
        <f t="shared" si="1"/>
        <v>2.4130407761357824</v>
      </c>
      <c r="D25" s="24">
        <v>347.3</v>
      </c>
      <c r="E25" s="23">
        <f t="shared" si="2"/>
        <v>1.5057498573591412</v>
      </c>
      <c r="F25" s="23">
        <v>221.5</v>
      </c>
      <c r="G25" s="24">
        <f t="shared" si="3"/>
        <v>1.4079359277916381</v>
      </c>
      <c r="H25" s="23">
        <v>1258</v>
      </c>
      <c r="I25" s="23">
        <f t="shared" si="4"/>
        <v>3.4084621983118089</v>
      </c>
      <c r="J25" s="23">
        <f t="shared" si="5"/>
        <v>1115.6000000000001</v>
      </c>
      <c r="K25" s="23">
        <f t="shared" si="6"/>
        <v>3.6247388098860891</v>
      </c>
      <c r="L25" s="24">
        <v>33.700000000000003</v>
      </c>
      <c r="M25" s="23">
        <f t="shared" si="7"/>
        <v>0.31898198367039415</v>
      </c>
      <c r="N25" s="23">
        <v>1081.9000000000001</v>
      </c>
      <c r="O25" s="24">
        <f t="shared" si="8"/>
        <v>5.3526203795368525</v>
      </c>
    </row>
    <row r="26" spans="1:15" x14ac:dyDescent="0.25">
      <c r="A26" s="2" t="s">
        <v>67</v>
      </c>
      <c r="B26" s="23">
        <f t="shared" si="0"/>
        <v>482.61</v>
      </c>
      <c r="C26" s="23">
        <f t="shared" si="1"/>
        <v>0.63748500600552327</v>
      </c>
      <c r="D26" s="24">
        <v>156.59</v>
      </c>
      <c r="E26" s="23">
        <f t="shared" si="2"/>
        <v>0.67890979027891718</v>
      </c>
      <c r="F26" s="23">
        <v>130.71</v>
      </c>
      <c r="G26" s="24">
        <f t="shared" si="3"/>
        <v>0.83084110664399557</v>
      </c>
      <c r="H26" s="23">
        <v>195.31</v>
      </c>
      <c r="I26" s="23">
        <f t="shared" si="4"/>
        <v>0.52917865814966558</v>
      </c>
      <c r="J26" s="23">
        <f t="shared" si="5"/>
        <v>165.45</v>
      </c>
      <c r="K26" s="23">
        <f t="shared" si="6"/>
        <v>0.53756994988853835</v>
      </c>
      <c r="L26" s="24">
        <v>64.53</v>
      </c>
      <c r="M26" s="23">
        <f t="shared" si="7"/>
        <v>0.6107984393546152</v>
      </c>
      <c r="N26" s="23">
        <v>100.92</v>
      </c>
      <c r="O26" s="24">
        <f t="shared" si="8"/>
        <v>0.49929424965603025</v>
      </c>
    </row>
    <row r="27" spans="1:15" x14ac:dyDescent="0.25">
      <c r="A27" s="2" t="s">
        <v>68</v>
      </c>
      <c r="B27" s="23">
        <f t="shared" si="0"/>
        <v>434.09000000000003</v>
      </c>
      <c r="C27" s="23">
        <f t="shared" si="1"/>
        <v>0.57339438937638598</v>
      </c>
      <c r="D27" s="24">
        <v>124.63</v>
      </c>
      <c r="E27" s="23">
        <f t="shared" si="2"/>
        <v>0.54034438445916999</v>
      </c>
      <c r="F27" s="23">
        <v>81.88</v>
      </c>
      <c r="G27" s="24">
        <f t="shared" si="3"/>
        <v>0.52045956554211892</v>
      </c>
      <c r="H27" s="23">
        <v>227.58</v>
      </c>
      <c r="I27" s="23">
        <f t="shared" si="4"/>
        <v>0.61661194522400753</v>
      </c>
      <c r="J27" s="23">
        <f t="shared" si="5"/>
        <v>191.32999999999998</v>
      </c>
      <c r="K27" s="23">
        <f t="shared" si="6"/>
        <v>0.62165765193214884</v>
      </c>
      <c r="L27" s="24">
        <v>71.260000000000005</v>
      </c>
      <c r="M27" s="23">
        <f t="shared" si="7"/>
        <v>0.6745001826810767</v>
      </c>
      <c r="N27" s="23">
        <v>120.07</v>
      </c>
      <c r="O27" s="24">
        <f t="shared" si="8"/>
        <v>0.59403746092151744</v>
      </c>
    </row>
    <row r="28" spans="1:15" x14ac:dyDescent="0.25">
      <c r="A28" s="2" t="s">
        <v>69</v>
      </c>
      <c r="B28" s="23">
        <f t="shared" si="0"/>
        <v>829.97</v>
      </c>
      <c r="C28" s="23">
        <f t="shared" si="1"/>
        <v>1.0963167577016726</v>
      </c>
      <c r="D28" s="24">
        <v>286.88</v>
      </c>
      <c r="E28" s="23">
        <f t="shared" si="2"/>
        <v>1.2437936051805079</v>
      </c>
      <c r="F28" s="23">
        <v>205.26</v>
      </c>
      <c r="G28" s="24">
        <f t="shared" si="3"/>
        <v>1.3047084809865086</v>
      </c>
      <c r="H28" s="23">
        <v>337.83</v>
      </c>
      <c r="I28" s="23">
        <f t="shared" si="4"/>
        <v>0.91532653772311467</v>
      </c>
      <c r="J28" s="23">
        <f t="shared" si="5"/>
        <v>310.54000000000002</v>
      </c>
      <c r="K28" s="23">
        <f t="shared" si="6"/>
        <v>1.0089874417551328</v>
      </c>
      <c r="L28" s="24">
        <v>62.01</v>
      </c>
      <c r="M28" s="23">
        <f t="shared" si="7"/>
        <v>0.58694578063504865</v>
      </c>
      <c r="N28" s="23">
        <v>248.53</v>
      </c>
      <c r="O28" s="24">
        <f t="shared" si="8"/>
        <v>1.2295838274575228</v>
      </c>
    </row>
    <row r="29" spans="1:15" x14ac:dyDescent="0.25">
      <c r="A29" s="2" t="s">
        <v>70</v>
      </c>
      <c r="B29" s="23">
        <f t="shared" si="0"/>
        <v>1389.89</v>
      </c>
      <c r="C29" s="23">
        <f t="shared" si="1"/>
        <v>1.8359214168728721</v>
      </c>
      <c r="D29" s="24">
        <v>460.14</v>
      </c>
      <c r="E29" s="23">
        <f t="shared" si="2"/>
        <v>1.994977654377297</v>
      </c>
      <c r="F29" s="23">
        <v>334.04</v>
      </c>
      <c r="G29" s="24">
        <f t="shared" si="3"/>
        <v>2.1232817937675796</v>
      </c>
      <c r="H29" s="23">
        <v>595.71</v>
      </c>
      <c r="I29" s="23">
        <f t="shared" si="4"/>
        <v>1.6140341940829313</v>
      </c>
      <c r="J29" s="23">
        <f t="shared" si="5"/>
        <v>496.92</v>
      </c>
      <c r="K29" s="23">
        <f t="shared" si="6"/>
        <v>1.6145618585591566</v>
      </c>
      <c r="L29" s="24">
        <v>197.32</v>
      </c>
      <c r="M29" s="23">
        <f t="shared" si="7"/>
        <v>1.8677010391051088</v>
      </c>
      <c r="N29" s="23">
        <v>299.60000000000002</v>
      </c>
      <c r="O29" s="24">
        <f t="shared" si="8"/>
        <v>1.4822488822527413</v>
      </c>
    </row>
    <row r="30" spans="1:15" x14ac:dyDescent="0.25">
      <c r="A30" s="4" t="s">
        <v>71</v>
      </c>
      <c r="B30" s="22">
        <f t="shared" si="0"/>
        <v>75705.31</v>
      </c>
      <c r="C30" s="22"/>
      <c r="D30" s="22">
        <v>23064.92</v>
      </c>
      <c r="E30" s="22"/>
      <c r="F30" s="22">
        <v>15732.25</v>
      </c>
      <c r="G30" s="22"/>
      <c r="H30" s="22">
        <v>36908.14</v>
      </c>
      <c r="I30" s="22"/>
      <c r="J30" s="22">
        <f t="shared" si="5"/>
        <v>30777.39</v>
      </c>
      <c r="K30" s="22"/>
      <c r="L30" s="22">
        <v>10564.86</v>
      </c>
      <c r="M30" s="22"/>
      <c r="N30" s="22">
        <v>20212.53</v>
      </c>
      <c r="O30" s="22"/>
    </row>
    <row r="31" spans="1:15" x14ac:dyDescent="0.25">
      <c r="A31" s="9" t="s">
        <v>72</v>
      </c>
      <c r="B31" s="25">
        <f t="shared" si="0"/>
        <v>0</v>
      </c>
      <c r="C31" s="25"/>
      <c r="D31" s="26" t="s">
        <v>8</v>
      </c>
      <c r="E31" s="25"/>
      <c r="F31" s="25" t="s">
        <v>8</v>
      </c>
      <c r="G31" s="26"/>
      <c r="H31" s="25" t="s">
        <v>8</v>
      </c>
      <c r="I31" s="25"/>
      <c r="J31" s="25">
        <f t="shared" si="5"/>
        <v>0</v>
      </c>
      <c r="K31" s="25"/>
      <c r="L31" s="26" t="s">
        <v>8</v>
      </c>
      <c r="M31" s="25"/>
      <c r="N31" s="25" t="s">
        <v>8</v>
      </c>
      <c r="O31" s="26"/>
    </row>
    <row r="32" spans="1:15" x14ac:dyDescent="0.25">
      <c r="A32" s="9" t="s">
        <v>73</v>
      </c>
      <c r="B32" s="25">
        <f t="shared" si="0"/>
        <v>1529.76</v>
      </c>
      <c r="C32" s="25"/>
      <c r="D32" s="26">
        <v>514.20000000000005</v>
      </c>
      <c r="E32" s="25"/>
      <c r="F32" s="25">
        <v>242.66</v>
      </c>
      <c r="G32" s="26"/>
      <c r="H32" s="25">
        <v>772.9</v>
      </c>
      <c r="I32" s="25"/>
      <c r="J32" s="25">
        <f t="shared" si="5"/>
        <v>677.82</v>
      </c>
      <c r="K32" s="25"/>
      <c r="L32" s="26">
        <v>137.1</v>
      </c>
      <c r="M32" s="25"/>
      <c r="N32" s="25">
        <v>540.72</v>
      </c>
      <c r="O32" s="26"/>
    </row>
    <row r="33" spans="1:15" x14ac:dyDescent="0.25">
      <c r="A33" s="9" t="s">
        <v>74</v>
      </c>
      <c r="B33" s="25">
        <f t="shared" si="0"/>
        <v>0</v>
      </c>
      <c r="C33" s="25"/>
      <c r="D33" s="26" t="s">
        <v>8</v>
      </c>
      <c r="E33" s="25"/>
      <c r="F33" s="25" t="s">
        <v>8</v>
      </c>
      <c r="G33" s="26"/>
      <c r="H33" s="25" t="s">
        <v>8</v>
      </c>
      <c r="I33" s="25"/>
      <c r="J33" s="25">
        <f t="shared" si="5"/>
        <v>0</v>
      </c>
      <c r="K33" s="25"/>
      <c r="L33" s="26" t="s">
        <v>8</v>
      </c>
      <c r="M33" s="25"/>
      <c r="N33" s="25" t="s">
        <v>8</v>
      </c>
      <c r="O33" s="26"/>
    </row>
    <row r="34" spans="1:15" x14ac:dyDescent="0.25">
      <c r="A34" s="9" t="s">
        <v>75</v>
      </c>
      <c r="B34" s="25">
        <f t="shared" si="0"/>
        <v>339.51</v>
      </c>
      <c r="C34" s="25"/>
      <c r="D34" s="26">
        <v>72.680000000000007</v>
      </c>
      <c r="E34" s="25"/>
      <c r="F34" s="25">
        <v>37.26</v>
      </c>
      <c r="G34" s="26"/>
      <c r="H34" s="25">
        <v>229.57</v>
      </c>
      <c r="I34" s="25"/>
      <c r="J34" s="25">
        <f t="shared" si="5"/>
        <v>167.29</v>
      </c>
      <c r="K34" s="25"/>
      <c r="L34" s="26">
        <v>19.850000000000001</v>
      </c>
      <c r="M34" s="25"/>
      <c r="N34" s="25">
        <v>147.44</v>
      </c>
      <c r="O34" s="26"/>
    </row>
    <row r="35" spans="1:15" x14ac:dyDescent="0.25">
      <c r="A35" s="9" t="s">
        <v>76</v>
      </c>
      <c r="B35" s="25">
        <f t="shared" si="0"/>
        <v>71.17</v>
      </c>
      <c r="C35" s="25"/>
      <c r="D35" s="26">
        <v>13.87</v>
      </c>
      <c r="E35" s="25"/>
      <c r="F35" s="25">
        <v>3.36</v>
      </c>
      <c r="G35" s="26"/>
      <c r="H35" s="25">
        <v>53.94</v>
      </c>
      <c r="I35" s="25"/>
      <c r="J35" s="25">
        <f t="shared" si="5"/>
        <v>50.1</v>
      </c>
      <c r="K35" s="25"/>
      <c r="L35" s="26">
        <v>0.93</v>
      </c>
      <c r="M35" s="25"/>
      <c r="N35" s="25">
        <v>49.17</v>
      </c>
      <c r="O35" s="26"/>
    </row>
    <row r="36" spans="1:15" x14ac:dyDescent="0.25">
      <c r="A36" s="9" t="s">
        <v>77</v>
      </c>
      <c r="B36" s="25">
        <f t="shared" si="0"/>
        <v>178</v>
      </c>
      <c r="C36" s="25"/>
      <c r="D36" s="26">
        <v>49</v>
      </c>
      <c r="E36" s="25"/>
      <c r="F36" s="25">
        <v>9</v>
      </c>
      <c r="G36" s="26"/>
      <c r="H36" s="25">
        <v>120</v>
      </c>
      <c r="I36" s="25"/>
      <c r="J36" s="25">
        <f t="shared" si="5"/>
        <v>108</v>
      </c>
      <c r="K36" s="25"/>
      <c r="L36" s="26">
        <v>10</v>
      </c>
      <c r="M36" s="25"/>
      <c r="N36" s="25">
        <v>98</v>
      </c>
      <c r="O36" s="26"/>
    </row>
    <row r="37" spans="1:15" x14ac:dyDescent="0.25">
      <c r="A37" s="9" t="s">
        <v>78</v>
      </c>
      <c r="B37" s="25">
        <f t="shared" si="0"/>
        <v>336.78000000000003</v>
      </c>
      <c r="C37" s="25"/>
      <c r="D37" s="26">
        <v>18.93</v>
      </c>
      <c r="E37" s="25"/>
      <c r="F37" s="25">
        <v>21</v>
      </c>
      <c r="G37" s="26"/>
      <c r="H37" s="25">
        <v>296.85000000000002</v>
      </c>
      <c r="I37" s="25"/>
      <c r="J37" s="25">
        <f t="shared" si="5"/>
        <v>277.8</v>
      </c>
      <c r="K37" s="25"/>
      <c r="L37" s="26">
        <v>2.2200000000000002</v>
      </c>
      <c r="M37" s="25"/>
      <c r="N37" s="25">
        <v>275.58</v>
      </c>
      <c r="O37" s="26"/>
    </row>
    <row r="38" spans="1:15" x14ac:dyDescent="0.25">
      <c r="A38" s="9" t="s">
        <v>79</v>
      </c>
      <c r="B38" s="25">
        <f t="shared" si="0"/>
        <v>860</v>
      </c>
      <c r="C38" s="25"/>
      <c r="D38" s="26">
        <v>246</v>
      </c>
      <c r="E38" s="25"/>
      <c r="F38" s="25">
        <v>142</v>
      </c>
      <c r="G38" s="26"/>
      <c r="H38" s="25">
        <v>472</v>
      </c>
      <c r="I38" s="25"/>
      <c r="J38" s="25">
        <f t="shared" si="5"/>
        <v>419</v>
      </c>
      <c r="K38" s="25"/>
      <c r="L38" s="26">
        <v>11</v>
      </c>
      <c r="M38" s="25"/>
      <c r="N38" s="25">
        <v>408</v>
      </c>
      <c r="O38" s="26"/>
    </row>
    <row r="39" spans="1:15" x14ac:dyDescent="0.25">
      <c r="A39" s="9" t="s">
        <v>80</v>
      </c>
      <c r="B39" s="25">
        <f t="shared" si="0"/>
        <v>18036.12</v>
      </c>
      <c r="C39" s="25"/>
      <c r="D39" s="26">
        <v>4554.32</v>
      </c>
      <c r="E39" s="25"/>
      <c r="F39" s="25">
        <v>4678.05</v>
      </c>
      <c r="G39" s="26"/>
      <c r="H39" s="25">
        <v>8803.75</v>
      </c>
      <c r="I39" s="25"/>
      <c r="J39" s="25">
        <f t="shared" si="5"/>
        <v>6989.48</v>
      </c>
      <c r="K39" s="25"/>
      <c r="L39" s="26">
        <v>877.99</v>
      </c>
      <c r="M39" s="25"/>
      <c r="N39" s="25">
        <v>6111.49</v>
      </c>
      <c r="O39" s="26"/>
    </row>
    <row r="40" spans="1:15" x14ac:dyDescent="0.25">
      <c r="A40" s="9" t="s">
        <v>81</v>
      </c>
      <c r="B40" s="25">
        <f t="shared" si="0"/>
        <v>260.52999999999997</v>
      </c>
      <c r="C40" s="25"/>
      <c r="D40" s="26">
        <v>83.24</v>
      </c>
      <c r="E40" s="25"/>
      <c r="F40" s="25">
        <v>26.84</v>
      </c>
      <c r="G40" s="26"/>
      <c r="H40" s="25">
        <v>150.44999999999999</v>
      </c>
      <c r="I40" s="25"/>
      <c r="J40" s="25">
        <f t="shared" si="5"/>
        <v>134.12</v>
      </c>
      <c r="K40" s="25"/>
      <c r="L40" s="26">
        <v>2.04</v>
      </c>
      <c r="M40" s="25"/>
      <c r="N40" s="25">
        <v>132.08000000000001</v>
      </c>
      <c r="O40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85" zoomScaleNormal="85" workbookViewId="0">
      <selection activeCell="B22" sqref="B22"/>
    </sheetView>
  </sheetViews>
  <sheetFormatPr baseColWidth="10" defaultRowHeight="15" x14ac:dyDescent="0.25"/>
  <cols>
    <col min="1" max="1" width="40.140625" style="2" customWidth="1"/>
    <col min="2" max="2" width="10" style="2" bestFit="1" customWidth="1"/>
    <col min="3" max="3" width="7.7109375" style="2" bestFit="1" customWidth="1"/>
    <col min="4" max="4" width="21.28515625" style="2" bestFit="1" customWidth="1"/>
    <col min="5" max="5" width="7.7109375" style="2" bestFit="1" customWidth="1"/>
    <col min="6" max="6" width="18" style="2" bestFit="1" customWidth="1"/>
    <col min="7" max="7" width="7" style="2" bestFit="1" customWidth="1"/>
    <col min="8" max="8" width="14.28515625" style="2" bestFit="1" customWidth="1"/>
    <col min="9" max="9" width="7.7109375" style="2" bestFit="1" customWidth="1"/>
    <col min="10" max="10" width="13.140625" style="2" bestFit="1" customWidth="1"/>
    <col min="11" max="11" width="7.7109375" style="2" bestFit="1" customWidth="1"/>
    <col min="12" max="12" width="16.42578125" style="2" bestFit="1" customWidth="1"/>
    <col min="13" max="13" width="7" style="2" bestFit="1" customWidth="1"/>
    <col min="14" max="14" width="17.5703125" style="2" bestFit="1" customWidth="1"/>
    <col min="15" max="15" width="7.7109375" style="2" bestFit="1" customWidth="1"/>
    <col min="16" max="16" width="15.85546875" style="2" bestFit="1" customWidth="1"/>
    <col min="17" max="17" width="7" style="2" bestFit="1" customWidth="1"/>
    <col min="18" max="16384" width="11.42578125" style="2"/>
  </cols>
  <sheetData>
    <row r="1" spans="1:17" ht="15.75" x14ac:dyDescent="0.25">
      <c r="A1" s="1" t="s">
        <v>42</v>
      </c>
      <c r="B1" s="3" t="s">
        <v>18</v>
      </c>
      <c r="C1" s="3" t="s">
        <v>19</v>
      </c>
      <c r="D1" s="1" t="s">
        <v>20</v>
      </c>
      <c r="E1" s="3" t="s">
        <v>19</v>
      </c>
      <c r="F1" s="3" t="s">
        <v>21</v>
      </c>
      <c r="G1" s="1" t="s">
        <v>19</v>
      </c>
      <c r="H1" s="3" t="s">
        <v>22</v>
      </c>
      <c r="I1" s="3" t="s">
        <v>19</v>
      </c>
      <c r="J1" s="1" t="s">
        <v>10</v>
      </c>
      <c r="K1" s="3" t="s">
        <v>19</v>
      </c>
      <c r="L1" s="3" t="s">
        <v>23</v>
      </c>
      <c r="M1" s="1" t="s">
        <v>19</v>
      </c>
      <c r="N1" s="1" t="s">
        <v>24</v>
      </c>
      <c r="O1" s="3" t="s">
        <v>19</v>
      </c>
      <c r="P1" s="3" t="s">
        <v>25</v>
      </c>
      <c r="Q1" s="1" t="s">
        <v>19</v>
      </c>
    </row>
    <row r="2" spans="1:17" x14ac:dyDescent="0.25">
      <c r="A2" s="4" t="s">
        <v>43</v>
      </c>
      <c r="B2" s="27">
        <v>0.31</v>
      </c>
      <c r="C2" s="27">
        <f>IFERROR(B2/B$30*100,"")</f>
        <v>0.20518930368016944</v>
      </c>
      <c r="D2" s="27">
        <v>14.696999999999999</v>
      </c>
      <c r="E2" s="27">
        <f>IFERROR(D2/D$30*100,"")</f>
        <v>0.41458742951280259</v>
      </c>
      <c r="F2" s="27">
        <v>77.790000000000006</v>
      </c>
      <c r="G2" s="27">
        <f>IFERROR(F2/F$30*100,"")</f>
        <v>1.0601226793207257</v>
      </c>
      <c r="H2" s="27">
        <v>92.49</v>
      </c>
      <c r="I2" s="27">
        <f>IFERROR(H2/H$30*100,"")</f>
        <v>0.83813766517628163</v>
      </c>
      <c r="J2" s="27">
        <v>1196.2</v>
      </c>
      <c r="K2" s="27">
        <f>IFERROR(J2/J$30*100,"")</f>
        <v>0.84428878374843608</v>
      </c>
      <c r="L2" s="27">
        <v>123.01</v>
      </c>
      <c r="M2" s="27">
        <f>IFERROR(L2/L$30*100,"")</f>
        <v>0.29563812989235316</v>
      </c>
      <c r="N2" s="27">
        <v>274.64</v>
      </c>
      <c r="O2" s="27">
        <f>IFERROR(N2/N$30*100,"")</f>
        <v>0.90207950610293053</v>
      </c>
      <c r="P2" s="27">
        <v>705.74</v>
      </c>
      <c r="Q2" s="27">
        <f>IFERROR(P2/P$30*100,"")</f>
        <v>1.204457999873366</v>
      </c>
    </row>
    <row r="3" spans="1:17" x14ac:dyDescent="0.25">
      <c r="A3" s="2" t="s">
        <v>44</v>
      </c>
      <c r="B3" s="23">
        <v>3.08</v>
      </c>
      <c r="C3" s="23">
        <f t="shared" ref="C3:C29" si="0">IFERROR(B3/B$30*100,"")</f>
        <v>2.0386550172094253</v>
      </c>
      <c r="D3" s="28">
        <v>71.92</v>
      </c>
      <c r="E3" s="23">
        <f t="shared" ref="E3:E29" si="1">IFERROR(D3/D$30*100,"")</f>
        <v>2.028790088491581</v>
      </c>
      <c r="F3" s="23">
        <v>314.42</v>
      </c>
      <c r="G3" s="23">
        <f t="shared" ref="G3:G29" si="2">IFERROR(F3/F$30*100,"")</f>
        <v>4.2849180207227482</v>
      </c>
      <c r="H3" s="23">
        <v>389.42</v>
      </c>
      <c r="I3" s="23">
        <f t="shared" ref="I3:I29" si="3">IFERROR(H3/H$30*100,"")</f>
        <v>3.5288957678986663</v>
      </c>
      <c r="J3" s="28">
        <v>6042.15</v>
      </c>
      <c r="K3" s="23">
        <f t="shared" ref="K3:K29" si="4">IFERROR(J3/J$30*100,"")</f>
        <v>4.264604142054516</v>
      </c>
      <c r="L3" s="23">
        <v>1622.81</v>
      </c>
      <c r="M3" s="23">
        <f t="shared" ref="M3:M29" si="5">IFERROR(L3/L$30*100,"")</f>
        <v>3.900207410540685</v>
      </c>
      <c r="N3" s="28">
        <v>1213.49</v>
      </c>
      <c r="O3" s="23">
        <f t="shared" ref="O3:O29" si="6">IFERROR(N3/N$30*100,"")</f>
        <v>3.9858158311274581</v>
      </c>
      <c r="P3" s="23">
        <v>2816.44</v>
      </c>
      <c r="Q3" s="23">
        <f t="shared" ref="Q3:Q29" si="7">IFERROR(P3/P$30*100,"")</f>
        <v>4.8067045784047133</v>
      </c>
    </row>
    <row r="4" spans="1:17" x14ac:dyDescent="0.25">
      <c r="A4" s="2" t="s">
        <v>45</v>
      </c>
      <c r="B4" s="23">
        <v>1.85</v>
      </c>
      <c r="C4" s="23">
        <f t="shared" si="0"/>
        <v>1.2245168122848822</v>
      </c>
      <c r="D4" s="28">
        <v>26.4</v>
      </c>
      <c r="E4" s="23">
        <f t="shared" si="1"/>
        <v>0.74471716262761034</v>
      </c>
      <c r="F4" s="23">
        <v>39.35</v>
      </c>
      <c r="G4" s="23">
        <f t="shared" si="2"/>
        <v>0.53626208293187505</v>
      </c>
      <c r="H4" s="23">
        <v>67.599999999999994</v>
      </c>
      <c r="I4" s="23">
        <f t="shared" si="3"/>
        <v>0.61258629220366134</v>
      </c>
      <c r="J4" s="28">
        <v>694.66</v>
      </c>
      <c r="K4" s="23">
        <f t="shared" si="4"/>
        <v>0.49029731359194828</v>
      </c>
      <c r="L4" s="23">
        <v>155.15</v>
      </c>
      <c r="M4" s="23">
        <f t="shared" si="5"/>
        <v>0.37288233357286887</v>
      </c>
      <c r="N4" s="28">
        <v>197.47</v>
      </c>
      <c r="O4" s="23">
        <f t="shared" si="6"/>
        <v>0.64860777770953137</v>
      </c>
      <c r="P4" s="23">
        <v>274.45</v>
      </c>
      <c r="Q4" s="23">
        <f t="shared" si="7"/>
        <v>0.46839274812997034</v>
      </c>
    </row>
    <row r="5" spans="1:17" x14ac:dyDescent="0.25">
      <c r="A5" s="2" t="s">
        <v>46</v>
      </c>
      <c r="B5" s="23">
        <v>1.58</v>
      </c>
      <c r="C5" s="23">
        <f t="shared" si="0"/>
        <v>1.0458035477892507</v>
      </c>
      <c r="D5" s="28">
        <v>46.55</v>
      </c>
      <c r="E5" s="23">
        <f t="shared" si="1"/>
        <v>1.3131281787998206</v>
      </c>
      <c r="F5" s="23">
        <v>79.81</v>
      </c>
      <c r="G5" s="23">
        <f t="shared" si="2"/>
        <v>1.0876512538448015</v>
      </c>
      <c r="H5" s="23">
        <v>127.94</v>
      </c>
      <c r="I5" s="23">
        <f t="shared" si="3"/>
        <v>1.1593829914872253</v>
      </c>
      <c r="J5" s="28">
        <v>1493.44</v>
      </c>
      <c r="K5" s="23">
        <f t="shared" si="4"/>
        <v>1.0540834653078619</v>
      </c>
      <c r="L5" s="23">
        <v>468.31</v>
      </c>
      <c r="M5" s="23">
        <f t="shared" si="5"/>
        <v>1.1255206292975197</v>
      </c>
      <c r="N5" s="28">
        <v>329.46</v>
      </c>
      <c r="O5" s="23">
        <f t="shared" si="6"/>
        <v>1.0821406717181454</v>
      </c>
      <c r="P5" s="23">
        <v>567.73</v>
      </c>
      <c r="Q5" s="23">
        <f t="shared" si="7"/>
        <v>0.96892189796257266</v>
      </c>
    </row>
    <row r="6" spans="1:17" x14ac:dyDescent="0.25">
      <c r="A6" s="2" t="s">
        <v>47</v>
      </c>
      <c r="B6" s="23">
        <v>10</v>
      </c>
      <c r="C6" s="23">
        <f t="shared" si="0"/>
        <v>6.619009796134498</v>
      </c>
      <c r="D6" s="28">
        <v>458</v>
      </c>
      <c r="E6" s="23">
        <f t="shared" si="1"/>
        <v>12.919714412251725</v>
      </c>
      <c r="F6" s="23">
        <v>777</v>
      </c>
      <c r="G6" s="23">
        <f t="shared" si="2"/>
        <v>10.588961586736133</v>
      </c>
      <c r="H6" s="23">
        <v>1245</v>
      </c>
      <c r="I6" s="23">
        <f t="shared" si="3"/>
        <v>11.282099612330745</v>
      </c>
      <c r="J6" s="28">
        <v>13152</v>
      </c>
      <c r="K6" s="23">
        <f t="shared" si="4"/>
        <v>9.2828006051324454</v>
      </c>
      <c r="L6" s="23">
        <v>4608</v>
      </c>
      <c r="M6" s="23">
        <f t="shared" si="5"/>
        <v>11.074713458612823</v>
      </c>
      <c r="N6" s="28">
        <v>4032</v>
      </c>
      <c r="O6" s="23">
        <f t="shared" si="6"/>
        <v>13.24346260052074</v>
      </c>
      <c r="P6" s="23">
        <v>3267</v>
      </c>
      <c r="Q6" s="23">
        <f t="shared" si="7"/>
        <v>5.5756571621082642</v>
      </c>
    </row>
    <row r="7" spans="1:17" x14ac:dyDescent="0.25">
      <c r="A7" s="2" t="s">
        <v>48</v>
      </c>
      <c r="B7" s="23">
        <v>19.399999999999999</v>
      </c>
      <c r="C7" s="23">
        <f t="shared" si="0"/>
        <v>12.840879004500923</v>
      </c>
      <c r="D7" s="28">
        <v>453.5</v>
      </c>
      <c r="E7" s="23">
        <f t="shared" si="1"/>
        <v>12.792773986803837</v>
      </c>
      <c r="F7" s="23">
        <v>1129.5</v>
      </c>
      <c r="G7" s="23">
        <f t="shared" si="2"/>
        <v>15.392834121259282</v>
      </c>
      <c r="H7" s="23">
        <v>1602.4</v>
      </c>
      <c r="I7" s="23">
        <f t="shared" si="3"/>
        <v>14.520832464898625</v>
      </c>
      <c r="J7" s="28">
        <v>23762.3</v>
      </c>
      <c r="K7" s="23">
        <f t="shared" si="4"/>
        <v>16.771646351835365</v>
      </c>
      <c r="L7" s="23">
        <v>6991.1</v>
      </c>
      <c r="M7" s="23">
        <f t="shared" si="5"/>
        <v>16.802176488825545</v>
      </c>
      <c r="N7" s="28">
        <v>4173.2</v>
      </c>
      <c r="O7" s="23">
        <f t="shared" si="6"/>
        <v>13.707246558654054</v>
      </c>
      <c r="P7" s="23">
        <v>10995.5</v>
      </c>
      <c r="Q7" s="23">
        <f t="shared" si="7"/>
        <v>18.765576469532114</v>
      </c>
    </row>
    <row r="8" spans="1:17" x14ac:dyDescent="0.25">
      <c r="A8" s="2" t="s">
        <v>49</v>
      </c>
      <c r="B8" s="23">
        <v>0.2</v>
      </c>
      <c r="C8" s="23">
        <f t="shared" si="0"/>
        <v>0.13238019592268996</v>
      </c>
      <c r="D8" s="28">
        <v>4.5</v>
      </c>
      <c r="E8" s="23">
        <f t="shared" si="1"/>
        <v>0.12694042544788814</v>
      </c>
      <c r="F8" s="23">
        <v>21.2</v>
      </c>
      <c r="G8" s="23">
        <f t="shared" si="2"/>
        <v>0.28891375243089579</v>
      </c>
      <c r="H8" s="23">
        <v>26</v>
      </c>
      <c r="I8" s="23">
        <f t="shared" si="3"/>
        <v>0.23561011238602361</v>
      </c>
      <c r="J8" s="28">
        <v>308</v>
      </c>
      <c r="K8" s="23">
        <f t="shared" si="4"/>
        <v>0.21738918692068074</v>
      </c>
      <c r="L8" s="23">
        <v>104.1</v>
      </c>
      <c r="M8" s="23">
        <f t="shared" si="5"/>
        <v>0.25019046680590168</v>
      </c>
      <c r="N8" s="28">
        <v>58.8</v>
      </c>
      <c r="O8" s="23">
        <f t="shared" si="6"/>
        <v>0.19313382959092745</v>
      </c>
      <c r="P8" s="23">
        <v>119.3</v>
      </c>
      <c r="Q8" s="23">
        <f t="shared" si="7"/>
        <v>0.20360449936930392</v>
      </c>
    </row>
    <row r="9" spans="1:17" x14ac:dyDescent="0.25">
      <c r="A9" s="2" t="s">
        <v>50</v>
      </c>
      <c r="B9" s="23">
        <v>1.04</v>
      </c>
      <c r="C9" s="23">
        <f t="shared" si="0"/>
        <v>0.68837701879798785</v>
      </c>
      <c r="D9" s="28">
        <v>44</v>
      </c>
      <c r="E9" s="23">
        <f t="shared" si="1"/>
        <v>1.2411952710460175</v>
      </c>
      <c r="F9" s="23">
        <v>100.84</v>
      </c>
      <c r="G9" s="23">
        <f t="shared" si="2"/>
        <v>1.3742482450533742</v>
      </c>
      <c r="H9" s="23">
        <v>145.88</v>
      </c>
      <c r="I9" s="23">
        <f t="shared" si="3"/>
        <v>1.3219539690335818</v>
      </c>
      <c r="J9" s="28">
        <v>1713.59</v>
      </c>
      <c r="K9" s="23">
        <f t="shared" si="4"/>
        <v>1.2094673273227574</v>
      </c>
      <c r="L9" s="23">
        <v>482.59</v>
      </c>
      <c r="M9" s="23">
        <f t="shared" si="5"/>
        <v>1.1598407048593669</v>
      </c>
      <c r="N9" s="28">
        <v>422.52</v>
      </c>
      <c r="O9" s="23">
        <f t="shared" si="6"/>
        <v>1.3878045183462357</v>
      </c>
      <c r="P9" s="23">
        <v>662.6</v>
      </c>
      <c r="Q9" s="23">
        <f t="shared" si="7"/>
        <v>1.1308327014425883</v>
      </c>
    </row>
    <row r="10" spans="1:17" x14ac:dyDescent="0.25">
      <c r="A10" s="2" t="s">
        <v>51</v>
      </c>
      <c r="B10" s="23">
        <v>6.4</v>
      </c>
      <c r="C10" s="23">
        <f t="shared" si="0"/>
        <v>4.2361662695260787</v>
      </c>
      <c r="D10" s="28">
        <v>46.3</v>
      </c>
      <c r="E10" s="23">
        <f t="shared" si="1"/>
        <v>1.3060759329416047</v>
      </c>
      <c r="F10" s="23">
        <v>57.6</v>
      </c>
      <c r="G10" s="23">
        <f t="shared" si="2"/>
        <v>0.78497321415186783</v>
      </c>
      <c r="H10" s="23">
        <v>110.3</v>
      </c>
      <c r="I10" s="23">
        <f t="shared" si="3"/>
        <v>0.99953059216070783</v>
      </c>
      <c r="J10" s="28">
        <v>758.9</v>
      </c>
      <c r="K10" s="23">
        <f t="shared" si="4"/>
        <v>0.53563848686397608</v>
      </c>
      <c r="L10" s="23">
        <v>192.3</v>
      </c>
      <c r="M10" s="23">
        <f t="shared" si="5"/>
        <v>0.46216740409966278</v>
      </c>
      <c r="N10" s="28">
        <v>179.9</v>
      </c>
      <c r="O10" s="23">
        <f t="shared" si="6"/>
        <v>0.59089755005795663</v>
      </c>
      <c r="P10" s="23">
        <v>276.39999999999998</v>
      </c>
      <c r="Q10" s="23">
        <f t="shared" si="7"/>
        <v>0.47172073449853813</v>
      </c>
    </row>
    <row r="11" spans="1:17" x14ac:dyDescent="0.25">
      <c r="A11" s="4" t="s">
        <v>52</v>
      </c>
      <c r="B11" s="27">
        <v>27.56</v>
      </c>
      <c r="C11" s="27">
        <f t="shared" si="0"/>
        <v>18.241990998146676</v>
      </c>
      <c r="D11" s="27">
        <v>926.28</v>
      </c>
      <c r="E11" s="27">
        <f t="shared" si="1"/>
        <v>26.129417174193293</v>
      </c>
      <c r="F11" s="27">
        <v>1758.63</v>
      </c>
      <c r="G11" s="27">
        <f t="shared" si="2"/>
        <v>23.966622284789917</v>
      </c>
      <c r="H11" s="27">
        <v>2712.47</v>
      </c>
      <c r="I11" s="27">
        <f t="shared" si="3"/>
        <v>24.580206213219899</v>
      </c>
      <c r="J11" s="27">
        <v>34454.089999999997</v>
      </c>
      <c r="K11" s="27">
        <f t="shared" si="4"/>
        <v>24.318008477895965</v>
      </c>
      <c r="L11" s="27">
        <v>9638.93</v>
      </c>
      <c r="M11" s="27">
        <f t="shared" si="5"/>
        <v>23.165882768582229</v>
      </c>
      <c r="N11" s="27">
        <v>8015.86</v>
      </c>
      <c r="O11" s="27">
        <f t="shared" si="6"/>
        <v>26.32880508953625</v>
      </c>
      <c r="P11" s="27">
        <v>14086.83</v>
      </c>
      <c r="Q11" s="27">
        <f t="shared" si="7"/>
        <v>24.041424726324323</v>
      </c>
    </row>
    <row r="12" spans="1:17" x14ac:dyDescent="0.25">
      <c r="A12" s="2" t="s">
        <v>53</v>
      </c>
      <c r="B12" s="23">
        <v>12</v>
      </c>
      <c r="C12" s="23">
        <f t="shared" si="0"/>
        <v>7.9428117553613964</v>
      </c>
      <c r="D12" s="28">
        <v>281</v>
      </c>
      <c r="E12" s="23">
        <f t="shared" si="1"/>
        <v>7.9267243446347928</v>
      </c>
      <c r="F12" s="23">
        <v>647</v>
      </c>
      <c r="G12" s="23">
        <f t="shared" si="2"/>
        <v>8.8173206520183758</v>
      </c>
      <c r="H12" s="23">
        <v>941</v>
      </c>
      <c r="I12" s="23">
        <f t="shared" si="3"/>
        <v>8.5272736828941618</v>
      </c>
      <c r="J12" s="28">
        <v>12941</v>
      </c>
      <c r="K12" s="23">
        <f t="shared" si="4"/>
        <v>9.1338748959108091</v>
      </c>
      <c r="L12" s="23">
        <v>4731</v>
      </c>
      <c r="M12" s="23">
        <f t="shared" si="5"/>
        <v>11.370327554838818</v>
      </c>
      <c r="N12" s="28">
        <v>1961</v>
      </c>
      <c r="O12" s="23">
        <f t="shared" si="6"/>
        <v>6.4410789086362028</v>
      </c>
      <c r="P12" s="23">
        <v>5309</v>
      </c>
      <c r="Q12" s="23">
        <f t="shared" si="7"/>
        <v>9.0606562208854537</v>
      </c>
    </row>
    <row r="13" spans="1:17" x14ac:dyDescent="0.25">
      <c r="A13" s="2" t="s">
        <v>54</v>
      </c>
      <c r="B13" s="23">
        <v>3</v>
      </c>
      <c r="C13" s="23">
        <f t="shared" si="0"/>
        <v>1.9857029388403491</v>
      </c>
      <c r="D13" s="28">
        <v>66</v>
      </c>
      <c r="E13" s="23">
        <f t="shared" si="1"/>
        <v>1.861792906569026</v>
      </c>
      <c r="F13" s="23">
        <v>38</v>
      </c>
      <c r="G13" s="23">
        <f t="shared" si="2"/>
        <v>0.51786427322519057</v>
      </c>
      <c r="H13" s="23">
        <v>107</v>
      </c>
      <c r="I13" s="23">
        <f t="shared" si="3"/>
        <v>0.96962623174248175</v>
      </c>
      <c r="J13" s="28">
        <v>972</v>
      </c>
      <c r="K13" s="23">
        <f t="shared" si="4"/>
        <v>0.68604639508734311</v>
      </c>
      <c r="L13" s="23">
        <v>272</v>
      </c>
      <c r="M13" s="23">
        <f t="shared" si="5"/>
        <v>0.65371572498756259</v>
      </c>
      <c r="N13" s="28">
        <v>162</v>
      </c>
      <c r="O13" s="23">
        <f t="shared" si="6"/>
        <v>0.53210340805663681</v>
      </c>
      <c r="P13" s="23">
        <v>431</v>
      </c>
      <c r="Q13" s="23">
        <f t="shared" si="7"/>
        <v>0.73557032043730086</v>
      </c>
    </row>
    <row r="14" spans="1:17" x14ac:dyDescent="0.25">
      <c r="A14" s="2" t="s">
        <v>55</v>
      </c>
      <c r="B14" s="23">
        <v>22.28</v>
      </c>
      <c r="C14" s="23">
        <f t="shared" si="0"/>
        <v>14.747153825787663</v>
      </c>
      <c r="D14" s="28">
        <v>87.37</v>
      </c>
      <c r="E14" s="23">
        <f t="shared" si="1"/>
        <v>2.4646188825293307</v>
      </c>
      <c r="F14" s="23">
        <v>463.62</v>
      </c>
      <c r="G14" s="23">
        <f t="shared" si="2"/>
        <v>6.3182166934911272</v>
      </c>
      <c r="H14" s="23">
        <v>573.27</v>
      </c>
      <c r="I14" s="23">
        <f t="shared" si="3"/>
        <v>5.1949311202898363</v>
      </c>
      <c r="J14" s="28">
        <v>8407.9699999999993</v>
      </c>
      <c r="K14" s="23">
        <f t="shared" si="4"/>
        <v>5.9344213050437533</v>
      </c>
      <c r="L14" s="23">
        <v>1384.06</v>
      </c>
      <c r="M14" s="23">
        <f t="shared" si="5"/>
        <v>3.3264036261995797</v>
      </c>
      <c r="N14" s="28">
        <v>1611.34</v>
      </c>
      <c r="O14" s="23">
        <f t="shared" si="6"/>
        <v>5.2925895403579091</v>
      </c>
      <c r="P14" s="23">
        <v>4839.3</v>
      </c>
      <c r="Q14" s="23">
        <f t="shared" si="7"/>
        <v>8.2590381709796521</v>
      </c>
    </row>
    <row r="15" spans="1:17" x14ac:dyDescent="0.25">
      <c r="A15" s="2" t="s">
        <v>56</v>
      </c>
      <c r="B15" s="23">
        <v>0.44</v>
      </c>
      <c r="C15" s="23">
        <f t="shared" si="0"/>
        <v>0.29123643102991786</v>
      </c>
      <c r="D15" s="28">
        <v>4.5999999999999996</v>
      </c>
      <c r="E15" s="23">
        <f t="shared" si="1"/>
        <v>0.12976132379117455</v>
      </c>
      <c r="F15" s="23">
        <v>26.42</v>
      </c>
      <c r="G15" s="23">
        <f t="shared" si="2"/>
        <v>0.36005194996340883</v>
      </c>
      <c r="H15" s="23">
        <v>31.45</v>
      </c>
      <c r="I15" s="23">
        <f t="shared" si="3"/>
        <v>0.28499761671309393</v>
      </c>
      <c r="J15" s="28">
        <v>360.59</v>
      </c>
      <c r="K15" s="23">
        <f t="shared" si="4"/>
        <v>0.25450768477833852</v>
      </c>
      <c r="L15" s="23">
        <v>128.19999999999999</v>
      </c>
      <c r="M15" s="23">
        <f t="shared" si="5"/>
        <v>0.3081116027331085</v>
      </c>
      <c r="N15" s="28">
        <v>72.78</v>
      </c>
      <c r="O15" s="23">
        <f t="shared" si="6"/>
        <v>0.23905238295285203</v>
      </c>
      <c r="P15" s="23">
        <v>128.16</v>
      </c>
      <c r="Q15" s="23">
        <f t="shared" si="7"/>
        <v>0.2187255041003352</v>
      </c>
    </row>
    <row r="16" spans="1:17" x14ac:dyDescent="0.25">
      <c r="A16" s="2" t="s">
        <v>57</v>
      </c>
      <c r="B16" s="23">
        <v>0.43</v>
      </c>
      <c r="C16" s="23">
        <f t="shared" si="0"/>
        <v>0.28461742123378336</v>
      </c>
      <c r="D16" s="28">
        <v>24.5</v>
      </c>
      <c r="E16" s="23">
        <f t="shared" si="1"/>
        <v>0.69112009410516884</v>
      </c>
      <c r="F16" s="23">
        <v>15.19</v>
      </c>
      <c r="G16" s="23">
        <f t="shared" si="2"/>
        <v>0.20700942921817486</v>
      </c>
      <c r="H16" s="23">
        <v>40.119999999999997</v>
      </c>
      <c r="I16" s="23">
        <f t="shared" si="3"/>
        <v>0.36356452726643335</v>
      </c>
      <c r="J16" s="28">
        <v>327.02</v>
      </c>
      <c r="K16" s="23">
        <f t="shared" si="4"/>
        <v>0.23081367502208122</v>
      </c>
      <c r="L16" s="23">
        <v>59.25</v>
      </c>
      <c r="M16" s="23">
        <f t="shared" si="5"/>
        <v>0.14239947318203339</v>
      </c>
      <c r="N16" s="28">
        <v>98.42</v>
      </c>
      <c r="O16" s="23">
        <f t="shared" si="6"/>
        <v>0.32326924333910001</v>
      </c>
      <c r="P16" s="23">
        <v>129.24</v>
      </c>
      <c r="Q16" s="23">
        <f t="shared" si="7"/>
        <v>0.22056869655061895</v>
      </c>
    </row>
    <row r="17" spans="1:17" x14ac:dyDescent="0.25">
      <c r="A17" s="2" t="s">
        <v>58</v>
      </c>
      <c r="B17" s="23">
        <v>0.4</v>
      </c>
      <c r="C17" s="23">
        <f t="shared" si="0"/>
        <v>0.26476039184537992</v>
      </c>
      <c r="D17" s="28">
        <v>8.8000000000000007</v>
      </c>
      <c r="E17" s="23">
        <f t="shared" si="1"/>
        <v>0.2482390542092035</v>
      </c>
      <c r="F17" s="23">
        <v>35.5</v>
      </c>
      <c r="G17" s="23">
        <f t="shared" si="2"/>
        <v>0.48379425524984909</v>
      </c>
      <c r="H17" s="23">
        <v>44.7</v>
      </c>
      <c r="I17" s="23">
        <f t="shared" si="3"/>
        <v>0.40506815475597141</v>
      </c>
      <c r="J17" s="28">
        <v>573.79999999999995</v>
      </c>
      <c r="K17" s="23">
        <f t="shared" si="4"/>
        <v>0.40499323199703446</v>
      </c>
      <c r="L17" s="23">
        <v>116.4</v>
      </c>
      <c r="M17" s="23">
        <f t="shared" si="5"/>
        <v>0.27975187642850102</v>
      </c>
      <c r="N17" s="28">
        <v>151.69999999999999</v>
      </c>
      <c r="O17" s="23">
        <f t="shared" si="6"/>
        <v>0.49827214198883824</v>
      </c>
      <c r="P17" s="23">
        <v>261</v>
      </c>
      <c r="Q17" s="23">
        <f t="shared" si="7"/>
        <v>0.44543817548523318</v>
      </c>
    </row>
    <row r="18" spans="1:17" x14ac:dyDescent="0.25">
      <c r="A18" s="2" t="s">
        <v>59</v>
      </c>
      <c r="B18" s="23">
        <v>0.06</v>
      </c>
      <c r="C18" s="23">
        <f t="shared" si="0"/>
        <v>3.971405877680699E-2</v>
      </c>
      <c r="D18" s="28">
        <v>0.82</v>
      </c>
      <c r="E18" s="23">
        <f t="shared" si="1"/>
        <v>2.3131366414948507E-2</v>
      </c>
      <c r="F18" s="23">
        <v>2.29</v>
      </c>
      <c r="G18" s="23">
        <f t="shared" si="2"/>
        <v>3.1208136465412799E-2</v>
      </c>
      <c r="H18" s="23">
        <v>3.16</v>
      </c>
      <c r="I18" s="23">
        <f t="shared" si="3"/>
        <v>2.8635690582301331E-2</v>
      </c>
      <c r="J18" s="28">
        <v>78.33</v>
      </c>
      <c r="K18" s="23">
        <f t="shared" si="4"/>
        <v>5.5286022764600401E-2</v>
      </c>
      <c r="L18" s="23">
        <v>12.08</v>
      </c>
      <c r="M18" s="23">
        <f t="shared" si="5"/>
        <v>2.9032668962682927E-2</v>
      </c>
      <c r="N18" s="28">
        <v>20.69</v>
      </c>
      <c r="O18" s="23">
        <f t="shared" si="6"/>
        <v>6.7958145140072951E-2</v>
      </c>
      <c r="P18" s="23">
        <v>42.4</v>
      </c>
      <c r="Q18" s="23">
        <f t="shared" si="7"/>
        <v>7.2362370270398033E-2</v>
      </c>
    </row>
    <row r="19" spans="1:17" x14ac:dyDescent="0.25">
      <c r="A19" s="2" t="s">
        <v>60</v>
      </c>
      <c r="B19" s="23">
        <v>2.2999999999999998</v>
      </c>
      <c r="C19" s="23">
        <f t="shared" si="0"/>
        <v>1.5223722531109345</v>
      </c>
      <c r="D19" s="28">
        <v>84.8</v>
      </c>
      <c r="E19" s="23">
        <f t="shared" si="1"/>
        <v>2.3921217951068696</v>
      </c>
      <c r="F19" s="23">
        <v>155.9</v>
      </c>
      <c r="G19" s="23">
        <f t="shared" si="2"/>
        <v>2.124606320942295</v>
      </c>
      <c r="H19" s="23">
        <v>243</v>
      </c>
      <c r="I19" s="23">
        <f t="shared" si="3"/>
        <v>2.2020483580693742</v>
      </c>
      <c r="J19" s="28">
        <v>2725.9</v>
      </c>
      <c r="K19" s="23">
        <f t="shared" si="4"/>
        <v>1.923964885152869</v>
      </c>
      <c r="L19" s="23">
        <v>703.1</v>
      </c>
      <c r="M19" s="23">
        <f t="shared" si="5"/>
        <v>1.6898070817601296</v>
      </c>
      <c r="N19" s="28">
        <v>585</v>
      </c>
      <c r="O19" s="23">
        <f t="shared" si="6"/>
        <v>1.9214845290934108</v>
      </c>
      <c r="P19" s="23">
        <v>1194.9000000000001</v>
      </c>
      <c r="Q19" s="23">
        <f t="shared" si="7"/>
        <v>2.0392876470777974</v>
      </c>
    </row>
    <row r="20" spans="1:17" x14ac:dyDescent="0.25">
      <c r="A20" s="2" t="s">
        <v>61</v>
      </c>
      <c r="B20" s="23">
        <v>0.11</v>
      </c>
      <c r="C20" s="23">
        <f t="shared" si="0"/>
        <v>7.2809107757479466E-2</v>
      </c>
      <c r="D20" s="28">
        <v>0.48</v>
      </c>
      <c r="E20" s="23">
        <f t="shared" si="1"/>
        <v>1.3540312047774736E-2</v>
      </c>
      <c r="F20" s="23">
        <v>3.18</v>
      </c>
      <c r="G20" s="23">
        <f t="shared" si="2"/>
        <v>4.3337062864634367E-2</v>
      </c>
      <c r="H20" s="23">
        <v>3.77</v>
      </c>
      <c r="I20" s="23">
        <f t="shared" si="3"/>
        <v>3.4163466295973423E-2</v>
      </c>
      <c r="J20" s="28">
        <v>40.049999999999997</v>
      </c>
      <c r="K20" s="23">
        <f t="shared" si="4"/>
        <v>2.8267652390172933E-2</v>
      </c>
      <c r="L20" s="23">
        <v>9.8800000000000008</v>
      </c>
      <c r="M20" s="23">
        <f t="shared" si="5"/>
        <v>2.3745262363518815E-2</v>
      </c>
      <c r="N20" s="28">
        <v>10.34</v>
      </c>
      <c r="O20" s="23">
        <f t="shared" si="6"/>
        <v>3.3962649625343365E-2</v>
      </c>
      <c r="P20" s="23">
        <v>16.07</v>
      </c>
      <c r="Q20" s="23">
        <f t="shared" si="7"/>
        <v>2.7426020996351334E-2</v>
      </c>
    </row>
    <row r="21" spans="1:17" x14ac:dyDescent="0.25">
      <c r="A21" s="2" t="s">
        <v>62</v>
      </c>
      <c r="B21" s="23">
        <v>8</v>
      </c>
      <c r="C21" s="23">
        <f t="shared" si="0"/>
        <v>5.2952078369075988</v>
      </c>
      <c r="D21" s="28">
        <v>343</v>
      </c>
      <c r="E21" s="23">
        <f t="shared" si="1"/>
        <v>9.6756813174723622</v>
      </c>
      <c r="F21" s="23">
        <v>567</v>
      </c>
      <c r="G21" s="23">
        <f t="shared" si="2"/>
        <v>7.7270800768074483</v>
      </c>
      <c r="H21" s="23">
        <v>918</v>
      </c>
      <c r="I21" s="23">
        <f t="shared" si="3"/>
        <v>8.3188493527065255</v>
      </c>
      <c r="J21" s="28">
        <v>10872</v>
      </c>
      <c r="K21" s="23">
        <f t="shared" si="4"/>
        <v>7.673555974680653</v>
      </c>
      <c r="L21" s="23">
        <v>4773</v>
      </c>
      <c r="M21" s="23">
        <f t="shared" si="5"/>
        <v>11.471268953550132</v>
      </c>
      <c r="N21" s="28">
        <v>1549</v>
      </c>
      <c r="O21" s="23">
        <f t="shared" si="6"/>
        <v>5.0878282659242622</v>
      </c>
      <c r="P21" s="23">
        <v>3632</v>
      </c>
      <c r="Q21" s="23">
        <f t="shared" si="7"/>
        <v>6.198587943917115</v>
      </c>
    </row>
    <row r="22" spans="1:17" x14ac:dyDescent="0.25">
      <c r="A22" s="2" t="s">
        <v>63</v>
      </c>
      <c r="B22" s="23">
        <v>3.92</v>
      </c>
      <c r="C22" s="23">
        <f t="shared" si="0"/>
        <v>2.5946518400847234</v>
      </c>
      <c r="D22" s="28">
        <v>66.11</v>
      </c>
      <c r="E22" s="23">
        <f t="shared" si="1"/>
        <v>1.8648958947466412</v>
      </c>
      <c r="F22" s="23">
        <v>157.97</v>
      </c>
      <c r="G22" s="23">
        <f t="shared" si="2"/>
        <v>2.1528162958258776</v>
      </c>
      <c r="H22" s="23">
        <v>228</v>
      </c>
      <c r="I22" s="23">
        <f t="shared" si="3"/>
        <v>2.0661194470774378</v>
      </c>
      <c r="J22" s="28">
        <v>2785.59</v>
      </c>
      <c r="K22" s="23">
        <f t="shared" si="4"/>
        <v>1.9660946272544777</v>
      </c>
      <c r="L22" s="23">
        <v>655.04999999999995</v>
      </c>
      <c r="M22" s="23">
        <f t="shared" si="5"/>
        <v>1.5743253149011132</v>
      </c>
      <c r="N22" s="28">
        <v>728.01</v>
      </c>
      <c r="O22" s="23">
        <f t="shared" si="6"/>
        <v>2.3912135932056309</v>
      </c>
      <c r="P22" s="23">
        <v>1174.53</v>
      </c>
      <c r="Q22" s="23">
        <f t="shared" si="7"/>
        <v>2.004522989473835</v>
      </c>
    </row>
    <row r="23" spans="1:17" x14ac:dyDescent="0.25">
      <c r="A23" s="2" t="s">
        <v>64</v>
      </c>
      <c r="B23" s="23">
        <v>11.2</v>
      </c>
      <c r="C23" s="23">
        <f t="shared" si="0"/>
        <v>7.4132909716706372</v>
      </c>
      <c r="D23" s="28">
        <v>220.1</v>
      </c>
      <c r="E23" s="23">
        <f t="shared" si="1"/>
        <v>6.2087972535733735</v>
      </c>
      <c r="F23" s="23">
        <v>433.9</v>
      </c>
      <c r="G23" s="23">
        <f t="shared" si="2"/>
        <v>5.9131923198002676</v>
      </c>
      <c r="H23" s="23">
        <v>665.3</v>
      </c>
      <c r="I23" s="23">
        <f t="shared" si="3"/>
        <v>6.0289002988623652</v>
      </c>
      <c r="J23" s="28">
        <v>10242.4</v>
      </c>
      <c r="K23" s="23">
        <f t="shared" si="4"/>
        <v>7.2291785977804555</v>
      </c>
      <c r="L23" s="23">
        <v>2145.1999999999998</v>
      </c>
      <c r="M23" s="23">
        <f t="shared" si="5"/>
        <v>5.1557021075122025</v>
      </c>
      <c r="N23" s="28">
        <v>3040.6</v>
      </c>
      <c r="O23" s="23">
        <f t="shared" si="6"/>
        <v>9.9871211267716653</v>
      </c>
      <c r="P23" s="23">
        <v>4391.3</v>
      </c>
      <c r="Q23" s="23">
        <f t="shared" si="7"/>
        <v>7.4944546360471449</v>
      </c>
    </row>
    <row r="24" spans="1:17" x14ac:dyDescent="0.25">
      <c r="A24" s="2" t="s">
        <v>65</v>
      </c>
      <c r="B24" s="23">
        <v>4.8899999999999997</v>
      </c>
      <c r="C24" s="23">
        <f t="shared" si="0"/>
        <v>3.2366957903097688</v>
      </c>
      <c r="D24" s="28">
        <v>72.209999999999994</v>
      </c>
      <c r="E24" s="23">
        <f t="shared" si="1"/>
        <v>2.0369706936871115</v>
      </c>
      <c r="F24" s="23">
        <v>157.37</v>
      </c>
      <c r="G24" s="23">
        <f t="shared" si="2"/>
        <v>2.1446394915117959</v>
      </c>
      <c r="H24" s="23">
        <v>234.47</v>
      </c>
      <c r="I24" s="23">
        <f t="shared" si="3"/>
        <v>2.1247501173519598</v>
      </c>
      <c r="J24" s="28">
        <v>2221.02</v>
      </c>
      <c r="K24" s="23">
        <f t="shared" si="4"/>
        <v>1.5676160127745791</v>
      </c>
      <c r="L24" s="23">
        <v>817.32</v>
      </c>
      <c r="M24" s="23">
        <f t="shared" si="5"/>
        <v>1.9643196189221861</v>
      </c>
      <c r="N24" s="28">
        <v>417.57</v>
      </c>
      <c r="O24" s="23">
        <f t="shared" si="6"/>
        <v>1.3715458031000609</v>
      </c>
      <c r="P24" s="23">
        <v>751.66</v>
      </c>
      <c r="Q24" s="23">
        <f t="shared" si="7"/>
        <v>1.282827812203948</v>
      </c>
    </row>
    <row r="25" spans="1:17" x14ac:dyDescent="0.25">
      <c r="A25" s="2" t="s">
        <v>66</v>
      </c>
      <c r="B25" s="23">
        <v>7.4</v>
      </c>
      <c r="C25" s="23">
        <f t="shared" si="0"/>
        <v>4.8980672491395287</v>
      </c>
      <c r="D25" s="28">
        <v>115.9</v>
      </c>
      <c r="E25" s="23">
        <f t="shared" si="1"/>
        <v>3.2694211798689414</v>
      </c>
      <c r="F25" s="23">
        <v>183</v>
      </c>
      <c r="G25" s="23">
        <f t="shared" si="2"/>
        <v>2.4939253157949968</v>
      </c>
      <c r="H25" s="23">
        <v>306.3</v>
      </c>
      <c r="I25" s="23">
        <f t="shared" si="3"/>
        <v>2.7756683624553471</v>
      </c>
      <c r="J25" s="28">
        <v>3619.6</v>
      </c>
      <c r="K25" s="23">
        <f t="shared" si="4"/>
        <v>2.5547464317470649</v>
      </c>
      <c r="L25" s="23">
        <v>609.1</v>
      </c>
      <c r="M25" s="23">
        <f t="shared" si="5"/>
        <v>1.4638906179776632</v>
      </c>
      <c r="N25" s="28">
        <v>716.3</v>
      </c>
      <c r="O25" s="23">
        <f t="shared" si="6"/>
        <v>2.3527510567343759</v>
      </c>
      <c r="P25" s="23">
        <v>1987.9</v>
      </c>
      <c r="Q25" s="23">
        <f t="shared" si="7"/>
        <v>3.3926687702953839</v>
      </c>
    </row>
    <row r="26" spans="1:17" x14ac:dyDescent="0.25">
      <c r="A26" s="2" t="s">
        <v>67</v>
      </c>
      <c r="B26" s="23">
        <v>0.52</v>
      </c>
      <c r="C26" s="23">
        <f t="shared" si="0"/>
        <v>0.34418850939899392</v>
      </c>
      <c r="D26" s="28">
        <v>6.12</v>
      </c>
      <c r="E26" s="23">
        <f t="shared" si="1"/>
        <v>0.17263897860912786</v>
      </c>
      <c r="F26" s="23">
        <v>8.06</v>
      </c>
      <c r="G26" s="23">
        <f t="shared" si="2"/>
        <v>0.10984173795250095</v>
      </c>
      <c r="H26" s="23">
        <v>14.69</v>
      </c>
      <c r="I26" s="23">
        <f t="shared" si="3"/>
        <v>0.13311971349810334</v>
      </c>
      <c r="J26" s="28">
        <v>215.71</v>
      </c>
      <c r="K26" s="23">
        <f t="shared" si="4"/>
        <v>0.15225006983980532</v>
      </c>
      <c r="L26" s="23">
        <v>41.85</v>
      </c>
      <c r="M26" s="23">
        <f t="shared" si="5"/>
        <v>0.10058089371591725</v>
      </c>
      <c r="N26" s="28">
        <v>40.21</v>
      </c>
      <c r="O26" s="23">
        <f t="shared" si="6"/>
        <v>0.13207332122195906</v>
      </c>
      <c r="P26" s="23">
        <v>118.96</v>
      </c>
      <c r="Q26" s="23">
        <f t="shared" si="7"/>
        <v>0.20302423507939979</v>
      </c>
    </row>
    <row r="27" spans="1:17" x14ac:dyDescent="0.25">
      <c r="A27" s="2" t="s">
        <v>68</v>
      </c>
      <c r="B27" s="23">
        <v>0.64</v>
      </c>
      <c r="C27" s="23">
        <f t="shared" si="0"/>
        <v>0.42361662695260788</v>
      </c>
      <c r="D27" s="28">
        <v>20.309999999999999</v>
      </c>
      <c r="E27" s="23">
        <f t="shared" si="1"/>
        <v>0.57292445352146848</v>
      </c>
      <c r="F27" s="23">
        <v>16.89</v>
      </c>
      <c r="G27" s="23">
        <f t="shared" si="2"/>
        <v>0.23017704144140705</v>
      </c>
      <c r="H27" s="23">
        <v>37.840000000000003</v>
      </c>
      <c r="I27" s="23">
        <f t="shared" si="3"/>
        <v>0.34290333279565899</v>
      </c>
      <c r="J27" s="28">
        <v>453.08</v>
      </c>
      <c r="K27" s="23">
        <f t="shared" si="4"/>
        <v>0.31978796366890266</v>
      </c>
      <c r="L27" s="23">
        <v>178.23</v>
      </c>
      <c r="M27" s="23">
        <f t="shared" si="5"/>
        <v>0.4283520355313723</v>
      </c>
      <c r="N27" s="28">
        <v>71.56</v>
      </c>
      <c r="O27" s="23">
        <f t="shared" si="6"/>
        <v>0.23504518444773417</v>
      </c>
      <c r="P27" s="23">
        <v>165.45</v>
      </c>
      <c r="Q27" s="23">
        <f t="shared" si="7"/>
        <v>0.28236684342540935</v>
      </c>
    </row>
    <row r="28" spans="1:17" x14ac:dyDescent="0.25">
      <c r="A28" s="2" t="s">
        <v>69</v>
      </c>
      <c r="B28" s="23">
        <v>1</v>
      </c>
      <c r="C28" s="23">
        <f t="shared" si="0"/>
        <v>0.66190097961344985</v>
      </c>
      <c r="D28" s="28">
        <v>24.8</v>
      </c>
      <c r="E28" s="23">
        <f t="shared" si="1"/>
        <v>0.69958278913502792</v>
      </c>
      <c r="F28" s="23">
        <v>68.099999999999994</v>
      </c>
      <c r="G28" s="23">
        <f t="shared" si="2"/>
        <v>0.92806728964830199</v>
      </c>
      <c r="H28" s="23">
        <v>94</v>
      </c>
      <c r="I28" s="23">
        <f t="shared" si="3"/>
        <v>0.8518211755494699</v>
      </c>
      <c r="J28" s="28">
        <v>1093.7</v>
      </c>
      <c r="K28" s="23">
        <f t="shared" si="4"/>
        <v>0.77194335628294974</v>
      </c>
      <c r="L28" s="23">
        <v>338.5</v>
      </c>
      <c r="M28" s="23">
        <f t="shared" si="5"/>
        <v>0.81353960628047761</v>
      </c>
      <c r="N28" s="28">
        <v>255.9</v>
      </c>
      <c r="O28" s="23">
        <f t="shared" si="6"/>
        <v>0.84052630939316897</v>
      </c>
      <c r="P28" s="23">
        <v>405.4</v>
      </c>
      <c r="Q28" s="23">
        <f t="shared" si="7"/>
        <v>0.69187983272687181</v>
      </c>
    </row>
    <row r="29" spans="1:17" x14ac:dyDescent="0.25">
      <c r="A29" s="2" t="s">
        <v>70</v>
      </c>
      <c r="B29" s="23">
        <v>1.4</v>
      </c>
      <c r="C29" s="23">
        <f t="shared" si="0"/>
        <v>0.92666137145882965</v>
      </c>
      <c r="D29" s="28">
        <v>40.6</v>
      </c>
      <c r="E29" s="23">
        <f t="shared" si="1"/>
        <v>1.1452847273742799</v>
      </c>
      <c r="F29" s="23">
        <v>80.099999999999994</v>
      </c>
      <c r="G29" s="23">
        <f t="shared" si="2"/>
        <v>1.0916033759299411</v>
      </c>
      <c r="H29" s="23">
        <v>122.1</v>
      </c>
      <c r="I29" s="23">
        <f t="shared" si="3"/>
        <v>1.1064613354743646</v>
      </c>
      <c r="J29" s="28">
        <v>1372.5</v>
      </c>
      <c r="K29" s="23">
        <f t="shared" si="4"/>
        <v>0.96872291898907248</v>
      </c>
      <c r="L29" s="23">
        <v>370.8</v>
      </c>
      <c r="M29" s="23">
        <f t="shared" si="5"/>
        <v>0.89116834862275063</v>
      </c>
      <c r="N29" s="28">
        <v>330.1</v>
      </c>
      <c r="O29" s="23">
        <f t="shared" si="6"/>
        <v>1.0842428086388631</v>
      </c>
      <c r="P29" s="23">
        <v>549.5</v>
      </c>
      <c r="Q29" s="23">
        <f t="shared" si="7"/>
        <v>0.93780949206565389</v>
      </c>
    </row>
    <row r="30" spans="1:17" x14ac:dyDescent="0.25">
      <c r="A30" s="4" t="s">
        <v>71</v>
      </c>
      <c r="B30" s="27">
        <v>151.08000000000001</v>
      </c>
      <c r="C30" s="27"/>
      <c r="D30" s="27">
        <v>3544.97</v>
      </c>
      <c r="E30" s="27"/>
      <c r="F30" s="27">
        <v>7337.83</v>
      </c>
      <c r="G30" s="27"/>
      <c r="H30" s="27">
        <v>11035.18</v>
      </c>
      <c r="I30" s="27"/>
      <c r="J30" s="27">
        <v>141681.38</v>
      </c>
      <c r="K30" s="27"/>
      <c r="L30" s="27">
        <v>41608.300000000003</v>
      </c>
      <c r="M30" s="27"/>
      <c r="N30" s="27">
        <v>30445.21</v>
      </c>
      <c r="O30" s="27"/>
      <c r="P30" s="27">
        <v>58593.99</v>
      </c>
      <c r="Q30" s="27"/>
    </row>
    <row r="31" spans="1:17" x14ac:dyDescent="0.25">
      <c r="A31" s="9" t="s">
        <v>72</v>
      </c>
      <c r="B31" s="25" t="s">
        <v>8</v>
      </c>
      <c r="C31" s="25"/>
      <c r="D31" s="29" t="s">
        <v>8</v>
      </c>
      <c r="E31" s="25"/>
      <c r="F31" s="25" t="s">
        <v>8</v>
      </c>
      <c r="G31" s="29"/>
      <c r="H31" s="25" t="s">
        <v>8</v>
      </c>
      <c r="I31" s="25"/>
      <c r="J31" s="29" t="s">
        <v>8</v>
      </c>
      <c r="K31" s="25"/>
      <c r="L31" s="25" t="s">
        <v>8</v>
      </c>
      <c r="M31" s="29"/>
      <c r="N31" s="29" t="s">
        <v>8</v>
      </c>
      <c r="O31" s="25"/>
      <c r="P31" s="25" t="s">
        <v>8</v>
      </c>
      <c r="Q31" s="29"/>
    </row>
    <row r="32" spans="1:17" x14ac:dyDescent="0.25">
      <c r="A32" s="9" t="s">
        <v>73</v>
      </c>
      <c r="B32" s="25">
        <v>2.33</v>
      </c>
      <c r="C32" s="25"/>
      <c r="D32" s="29">
        <v>48.81</v>
      </c>
      <c r="E32" s="25"/>
      <c r="F32" s="25">
        <v>74.94</v>
      </c>
      <c r="G32" s="29"/>
      <c r="H32" s="25">
        <v>126.08</v>
      </c>
      <c r="I32" s="25"/>
      <c r="J32" s="29">
        <v>1371.44</v>
      </c>
      <c r="K32" s="25"/>
      <c r="L32" s="25">
        <v>536.51</v>
      </c>
      <c r="M32" s="29"/>
      <c r="N32" s="29">
        <v>287.51</v>
      </c>
      <c r="O32" s="25"/>
      <c r="P32" s="25">
        <v>421.34</v>
      </c>
      <c r="Q32" s="29"/>
    </row>
    <row r="33" spans="1:17" x14ac:dyDescent="0.25">
      <c r="A33" s="9" t="s">
        <v>74</v>
      </c>
      <c r="B33" s="25" t="s">
        <v>8</v>
      </c>
      <c r="C33" s="25"/>
      <c r="D33" s="29" t="s">
        <v>8</v>
      </c>
      <c r="E33" s="25"/>
      <c r="F33" s="25" t="s">
        <v>8</v>
      </c>
      <c r="G33" s="29"/>
      <c r="H33" s="25" t="s">
        <v>8</v>
      </c>
      <c r="I33" s="25"/>
      <c r="J33" s="29" t="s">
        <v>8</v>
      </c>
      <c r="K33" s="25"/>
      <c r="L33" s="25" t="s">
        <v>8</v>
      </c>
      <c r="M33" s="29"/>
      <c r="N33" s="29" t="s">
        <v>8</v>
      </c>
      <c r="O33" s="25"/>
      <c r="P33" s="25" t="s">
        <v>8</v>
      </c>
      <c r="Q33" s="29"/>
    </row>
    <row r="34" spans="1:17" x14ac:dyDescent="0.25">
      <c r="A34" s="9" t="s">
        <v>75</v>
      </c>
      <c r="B34" s="25">
        <v>5.03</v>
      </c>
      <c r="C34" s="25"/>
      <c r="D34" s="29">
        <v>12.32</v>
      </c>
      <c r="E34" s="25"/>
      <c r="F34" s="25">
        <v>90.46</v>
      </c>
      <c r="G34" s="29"/>
      <c r="H34" s="25">
        <v>107.81</v>
      </c>
      <c r="I34" s="25"/>
      <c r="J34" s="29">
        <v>569.62</v>
      </c>
      <c r="K34" s="25"/>
      <c r="L34" s="25">
        <v>234.94</v>
      </c>
      <c r="M34" s="29"/>
      <c r="N34" s="29">
        <v>74.52</v>
      </c>
      <c r="O34" s="25"/>
      <c r="P34" s="25">
        <v>152.35</v>
      </c>
      <c r="Q34" s="29"/>
    </row>
    <row r="35" spans="1:17" x14ac:dyDescent="0.25">
      <c r="A35" s="9" t="s">
        <v>76</v>
      </c>
      <c r="B35" s="25">
        <v>0.13</v>
      </c>
      <c r="C35" s="25"/>
      <c r="D35" s="29">
        <v>0.32</v>
      </c>
      <c r="E35" s="25"/>
      <c r="F35" s="25">
        <v>1.99</v>
      </c>
      <c r="G35" s="29"/>
      <c r="H35" s="25">
        <v>3.36</v>
      </c>
      <c r="I35" s="25"/>
      <c r="J35" s="29">
        <v>24.33</v>
      </c>
      <c r="K35" s="25"/>
      <c r="L35" s="25">
        <v>6.71</v>
      </c>
      <c r="M35" s="29"/>
      <c r="N35" s="29">
        <v>4.05</v>
      </c>
      <c r="O35" s="25"/>
      <c r="P35" s="25">
        <v>10.210000000000001</v>
      </c>
      <c r="Q35" s="29"/>
    </row>
    <row r="36" spans="1:17" x14ac:dyDescent="0.25">
      <c r="A36" s="9" t="s">
        <v>77</v>
      </c>
      <c r="B36" s="25">
        <v>1</v>
      </c>
      <c r="C36" s="25"/>
      <c r="D36" s="29">
        <v>2</v>
      </c>
      <c r="E36" s="25"/>
      <c r="F36" s="25">
        <v>17</v>
      </c>
      <c r="G36" s="29"/>
      <c r="H36" s="25">
        <v>20</v>
      </c>
      <c r="I36" s="25"/>
      <c r="J36" s="29">
        <v>186</v>
      </c>
      <c r="K36" s="25"/>
      <c r="L36" s="25">
        <v>45</v>
      </c>
      <c r="M36" s="29"/>
      <c r="N36" s="29">
        <v>30</v>
      </c>
      <c r="O36" s="25"/>
      <c r="P36" s="25">
        <v>91</v>
      </c>
      <c r="Q36" s="29"/>
    </row>
    <row r="37" spans="1:17" x14ac:dyDescent="0.25">
      <c r="A37" s="9" t="s">
        <v>78</v>
      </c>
      <c r="B37" s="25">
        <v>4.82</v>
      </c>
      <c r="C37" s="25"/>
      <c r="D37" s="29">
        <v>3.61</v>
      </c>
      <c r="E37" s="25"/>
      <c r="F37" s="25">
        <v>8.6199999999999992</v>
      </c>
      <c r="G37" s="29"/>
      <c r="H37" s="25">
        <v>17.04</v>
      </c>
      <c r="I37" s="25"/>
      <c r="J37" s="29">
        <v>159.24</v>
      </c>
      <c r="K37" s="25"/>
      <c r="L37" s="25">
        <v>33.31</v>
      </c>
      <c r="M37" s="29"/>
      <c r="N37" s="29">
        <v>36.090000000000003</v>
      </c>
      <c r="O37" s="25"/>
      <c r="P37" s="25">
        <v>72.790000000000006</v>
      </c>
      <c r="Q37" s="29"/>
    </row>
    <row r="38" spans="1:17" x14ac:dyDescent="0.25">
      <c r="A38" s="9" t="s">
        <v>79</v>
      </c>
      <c r="B38" s="25">
        <v>37</v>
      </c>
      <c r="C38" s="25"/>
      <c r="D38" s="29">
        <v>242</v>
      </c>
      <c r="E38" s="25"/>
      <c r="F38" s="25">
        <v>155</v>
      </c>
      <c r="G38" s="29"/>
      <c r="H38" s="25">
        <v>434</v>
      </c>
      <c r="I38" s="25"/>
      <c r="J38" s="29">
        <v>2868</v>
      </c>
      <c r="K38" s="25"/>
      <c r="L38" s="25">
        <v>930</v>
      </c>
      <c r="M38" s="29"/>
      <c r="N38" s="29">
        <v>573</v>
      </c>
      <c r="O38" s="25"/>
      <c r="P38" s="25">
        <v>932</v>
      </c>
      <c r="Q38" s="29"/>
    </row>
    <row r="39" spans="1:17" x14ac:dyDescent="0.25">
      <c r="A39" s="9" t="s">
        <v>80</v>
      </c>
      <c r="B39" s="25" t="s">
        <v>8</v>
      </c>
      <c r="C39" s="25"/>
      <c r="D39" s="29" t="s">
        <v>8</v>
      </c>
      <c r="E39" s="25"/>
      <c r="F39" s="25" t="s">
        <v>8</v>
      </c>
      <c r="G39" s="29"/>
      <c r="H39" s="25" t="s">
        <v>8</v>
      </c>
      <c r="I39" s="25"/>
      <c r="J39" s="29" t="s">
        <v>8</v>
      </c>
      <c r="K39" s="25"/>
      <c r="L39" s="25" t="s">
        <v>8</v>
      </c>
      <c r="M39" s="29"/>
      <c r="N39" s="29" t="s">
        <v>8</v>
      </c>
      <c r="O39" s="25"/>
      <c r="P39" s="25" t="s">
        <v>8</v>
      </c>
      <c r="Q39" s="29"/>
    </row>
    <row r="40" spans="1:17" x14ac:dyDescent="0.25">
      <c r="A40" s="9" t="s">
        <v>81</v>
      </c>
      <c r="B40" s="25">
        <v>2.2599999999999998</v>
      </c>
      <c r="C40" s="25"/>
      <c r="D40" s="29">
        <v>3.15</v>
      </c>
      <c r="E40" s="25"/>
      <c r="F40" s="25">
        <v>10.36</v>
      </c>
      <c r="G40" s="29"/>
      <c r="H40" s="25">
        <v>15.76</v>
      </c>
      <c r="I40" s="25"/>
      <c r="J40" s="29">
        <v>47.38</v>
      </c>
      <c r="K40" s="25"/>
      <c r="L40" s="25">
        <v>10.89</v>
      </c>
      <c r="M40" s="29"/>
      <c r="N40" s="29">
        <v>7.45</v>
      </c>
      <c r="O40" s="25"/>
      <c r="P40" s="25">
        <v>13.28</v>
      </c>
      <c r="Q40" s="29"/>
    </row>
    <row r="41" spans="1:17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0" workbookViewId="0">
      <selection activeCell="F2" sqref="F2"/>
    </sheetView>
  </sheetViews>
  <sheetFormatPr baseColWidth="10" defaultRowHeight="15" x14ac:dyDescent="0.25"/>
  <cols>
    <col min="1" max="1" width="40.140625" style="2" bestFit="1" customWidth="1"/>
    <col min="2" max="7" width="11.5703125" style="2" customWidth="1"/>
    <col min="8" max="16384" width="11.42578125" style="2"/>
  </cols>
  <sheetData>
    <row r="1" spans="1:7" ht="15.75" x14ac:dyDescent="0.25">
      <c r="A1" s="1" t="s">
        <v>42</v>
      </c>
      <c r="B1" s="3" t="s">
        <v>26</v>
      </c>
      <c r="C1" s="3" t="s">
        <v>19</v>
      </c>
      <c r="D1" s="1" t="s">
        <v>27</v>
      </c>
      <c r="E1" s="3" t="s">
        <v>19</v>
      </c>
      <c r="F1" s="3" t="s">
        <v>84</v>
      </c>
      <c r="G1" s="1" t="s">
        <v>19</v>
      </c>
    </row>
    <row r="2" spans="1:7" x14ac:dyDescent="0.25">
      <c r="A2" s="4" t="s">
        <v>43</v>
      </c>
      <c r="B2" s="5">
        <v>100.75285897000001</v>
      </c>
      <c r="C2" s="5">
        <f>IFERROR(B2/B$30*100,"")</f>
        <v>1.4812436355376652</v>
      </c>
      <c r="D2" s="5">
        <v>88.028647599999999</v>
      </c>
      <c r="E2" s="5">
        <f>IFERROR(D2/D$30*100,"")</f>
        <v>0.37629259368025625</v>
      </c>
      <c r="F2" s="5">
        <v>217.83877999999999</v>
      </c>
      <c r="G2" s="5">
        <f>IFERROR(F2/F$30*100,"")</f>
        <v>1.7868834278430219</v>
      </c>
    </row>
    <row r="3" spans="1:7" x14ac:dyDescent="0.25">
      <c r="A3" s="2" t="s">
        <v>44</v>
      </c>
      <c r="B3" s="6">
        <v>247.12</v>
      </c>
      <c r="C3" s="6">
        <f t="shared" ref="C3:C29" si="0">IFERROR(B3/B$30*100,"")</f>
        <v>3.6330971741760774</v>
      </c>
      <c r="D3" s="7">
        <v>1140</v>
      </c>
      <c r="E3" s="6">
        <f t="shared" ref="E3:E29" si="1">IFERROR(D3/D$30*100,"")</f>
        <v>4.8731131113673065</v>
      </c>
      <c r="F3" s="6">
        <v>455.12</v>
      </c>
      <c r="G3" s="7">
        <f t="shared" ref="G3:G29" si="2">IFERROR(F3/F$30*100,"")</f>
        <v>3.7332488993920929</v>
      </c>
    </row>
    <row r="4" spans="1:7" x14ac:dyDescent="0.25">
      <c r="A4" s="2" t="s">
        <v>45</v>
      </c>
      <c r="B4" s="6">
        <v>7.12</v>
      </c>
      <c r="C4" s="6">
        <f t="shared" si="0"/>
        <v>0.10467648057677918</v>
      </c>
      <c r="D4" s="7">
        <v>79.16</v>
      </c>
      <c r="E4" s="6">
        <f t="shared" si="1"/>
        <v>0.33838213499634728</v>
      </c>
      <c r="F4" s="6">
        <v>115.83</v>
      </c>
      <c r="G4" s="7">
        <f t="shared" si="2"/>
        <v>0.95012792234264831</v>
      </c>
    </row>
    <row r="5" spans="1:7" x14ac:dyDescent="0.25">
      <c r="A5" s="2" t="s">
        <v>46</v>
      </c>
      <c r="B5" s="6">
        <v>72.55</v>
      </c>
      <c r="C5" s="6">
        <f t="shared" si="0"/>
        <v>1.0666121721692878</v>
      </c>
      <c r="D5" s="7">
        <v>217.01</v>
      </c>
      <c r="E5" s="6">
        <f t="shared" si="1"/>
        <v>0.92764410201563074</v>
      </c>
      <c r="F5" s="6">
        <v>177.16</v>
      </c>
      <c r="G5" s="7">
        <f t="shared" si="2"/>
        <v>1.4532043747062382</v>
      </c>
    </row>
    <row r="6" spans="1:7" x14ac:dyDescent="0.25">
      <c r="A6" s="2" t="s">
        <v>47</v>
      </c>
      <c r="B6" s="6">
        <v>122.2</v>
      </c>
      <c r="C6" s="6">
        <f t="shared" si="0"/>
        <v>1.7965542031576427</v>
      </c>
      <c r="D6" s="7">
        <v>1723.5</v>
      </c>
      <c r="E6" s="6">
        <f t="shared" si="1"/>
        <v>7.3673775854750465</v>
      </c>
      <c r="F6" s="6">
        <v>163.30000000000001</v>
      </c>
      <c r="G6" s="7">
        <f t="shared" si="2"/>
        <v>1.3395138540840412</v>
      </c>
    </row>
    <row r="7" spans="1:7" x14ac:dyDescent="0.25">
      <c r="A7" s="2" t="s">
        <v>48</v>
      </c>
      <c r="B7" s="6">
        <v>1072.02</v>
      </c>
      <c r="C7" s="6">
        <f t="shared" si="0"/>
        <v>15.760573133134665</v>
      </c>
      <c r="D7" s="7">
        <v>4965.46</v>
      </c>
      <c r="E7" s="6">
        <f t="shared" si="1"/>
        <v>21.225656342078864</v>
      </c>
      <c r="F7" s="6">
        <v>1588</v>
      </c>
      <c r="G7" s="7">
        <f t="shared" si="2"/>
        <v>13.026013473885223</v>
      </c>
    </row>
    <row r="8" spans="1:7" x14ac:dyDescent="0.25">
      <c r="A8" s="2" t="s">
        <v>49</v>
      </c>
      <c r="B8" s="6">
        <v>8.6999999999999993</v>
      </c>
      <c r="C8" s="6">
        <f t="shared" si="0"/>
        <v>0.12790525014297452</v>
      </c>
      <c r="D8" s="7">
        <v>44.13</v>
      </c>
      <c r="E8" s="6">
        <f t="shared" si="1"/>
        <v>0.18864077333740284</v>
      </c>
      <c r="F8" s="6" t="s">
        <v>8</v>
      </c>
      <c r="G8" s="7" t="str">
        <f t="shared" si="2"/>
        <v/>
      </c>
    </row>
    <row r="9" spans="1:7" x14ac:dyDescent="0.25">
      <c r="A9" s="2" t="s">
        <v>50</v>
      </c>
      <c r="B9" s="6">
        <v>594.51</v>
      </c>
      <c r="C9" s="6">
        <f t="shared" si="0"/>
        <v>8.74033911063216</v>
      </c>
      <c r="D9" s="7">
        <v>335.13</v>
      </c>
      <c r="E9" s="6">
        <f t="shared" si="1"/>
        <v>1.4325670149232679</v>
      </c>
      <c r="F9" s="6">
        <v>175.98</v>
      </c>
      <c r="G9" s="7">
        <f t="shared" si="2"/>
        <v>1.4435250951727465</v>
      </c>
    </row>
    <row r="10" spans="1:7" x14ac:dyDescent="0.25">
      <c r="A10" s="2" t="s">
        <v>51</v>
      </c>
      <c r="B10" s="6">
        <v>33.04</v>
      </c>
      <c r="C10" s="6">
        <f t="shared" si="0"/>
        <v>0.48574591548550328</v>
      </c>
      <c r="D10" s="7">
        <v>70.33</v>
      </c>
      <c r="E10" s="6">
        <f t="shared" si="1"/>
        <v>0.30063688168637076</v>
      </c>
      <c r="F10" s="6">
        <v>238.69</v>
      </c>
      <c r="G10" s="7">
        <f t="shared" si="2"/>
        <v>1.9579213829229625</v>
      </c>
    </row>
    <row r="11" spans="1:7" x14ac:dyDescent="0.25">
      <c r="A11" s="4" t="s">
        <v>52</v>
      </c>
      <c r="B11" s="5">
        <v>717.88</v>
      </c>
      <c r="C11" s="5">
        <f t="shared" si="0"/>
        <v>10.5540943646711</v>
      </c>
      <c r="D11" s="5">
        <v>5180.0600000000004</v>
      </c>
      <c r="E11" s="5">
        <f t="shared" si="1"/>
        <v>22.142998511990641</v>
      </c>
      <c r="F11" s="5">
        <v>1629.45</v>
      </c>
      <c r="G11" s="5">
        <f t="shared" si="2"/>
        <v>13.366018674447277</v>
      </c>
    </row>
    <row r="12" spans="1:7" x14ac:dyDescent="0.25">
      <c r="A12" s="2" t="s">
        <v>53</v>
      </c>
      <c r="B12" s="6">
        <v>1424.32</v>
      </c>
      <c r="C12" s="6">
        <f t="shared" si="0"/>
        <v>20.940000676280633</v>
      </c>
      <c r="D12" s="7">
        <v>2203.83</v>
      </c>
      <c r="E12" s="6">
        <f t="shared" si="1"/>
        <v>9.4206253230040442</v>
      </c>
      <c r="F12" s="6">
        <v>1646</v>
      </c>
      <c r="G12" s="7">
        <f t="shared" si="2"/>
        <v>13.501774671294131</v>
      </c>
    </row>
    <row r="13" spans="1:7" x14ac:dyDescent="0.25">
      <c r="A13" s="2" t="s">
        <v>54</v>
      </c>
      <c r="B13" s="6">
        <v>43.18</v>
      </c>
      <c r="C13" s="6">
        <f t="shared" si="0"/>
        <v>0.6348216897900737</v>
      </c>
      <c r="D13" s="7">
        <v>87.4</v>
      </c>
      <c r="E13" s="6">
        <f t="shared" si="1"/>
        <v>0.37360533853816019</v>
      </c>
      <c r="F13" s="6">
        <v>71.11</v>
      </c>
      <c r="G13" s="7">
        <f t="shared" si="2"/>
        <v>0.58329963358185033</v>
      </c>
    </row>
    <row r="14" spans="1:7" x14ac:dyDescent="0.25">
      <c r="A14" s="2" t="s">
        <v>55</v>
      </c>
      <c r="B14" s="6">
        <v>747.89</v>
      </c>
      <c r="C14" s="6">
        <f t="shared" si="0"/>
        <v>10.995293968899912</v>
      </c>
      <c r="D14" s="7">
        <v>1335.44</v>
      </c>
      <c r="E14" s="6">
        <f t="shared" si="1"/>
        <v>5.7085527837231194</v>
      </c>
      <c r="F14" s="6">
        <v>1376.24</v>
      </c>
      <c r="G14" s="7">
        <f t="shared" si="2"/>
        <v>11.288992936586776</v>
      </c>
    </row>
    <row r="15" spans="1:7" x14ac:dyDescent="0.25">
      <c r="A15" s="2" t="s">
        <v>56</v>
      </c>
      <c r="B15" s="6">
        <v>5.9</v>
      </c>
      <c r="C15" s="6">
        <f t="shared" si="0"/>
        <v>8.6740342050982744E-2</v>
      </c>
      <c r="D15" s="7">
        <v>43.71</v>
      </c>
      <c r="E15" s="6">
        <f t="shared" si="1"/>
        <v>0.18684541587532014</v>
      </c>
      <c r="F15" s="6">
        <v>26.8</v>
      </c>
      <c r="G15" s="7">
        <f t="shared" si="2"/>
        <v>0.21983448431997735</v>
      </c>
    </row>
    <row r="16" spans="1:7" x14ac:dyDescent="0.25">
      <c r="A16" s="2" t="s">
        <v>57</v>
      </c>
      <c r="B16" s="6">
        <v>15.54</v>
      </c>
      <c r="C16" s="6">
        <f t="shared" si="0"/>
        <v>0.22846523991055454</v>
      </c>
      <c r="D16" s="7">
        <v>34.630000000000003</v>
      </c>
      <c r="E16" s="6">
        <f t="shared" si="1"/>
        <v>0.14803149740934196</v>
      </c>
      <c r="F16" s="6">
        <v>35.130000000000003</v>
      </c>
      <c r="G16" s="7">
        <f t="shared" si="2"/>
        <v>0.28816363560301511</v>
      </c>
    </row>
    <row r="17" spans="1:7" x14ac:dyDescent="0.25">
      <c r="A17" s="2" t="s">
        <v>58</v>
      </c>
      <c r="B17" s="6">
        <v>43.7</v>
      </c>
      <c r="C17" s="6">
        <f t="shared" si="0"/>
        <v>0.64246660129287225</v>
      </c>
      <c r="D17" s="7">
        <v>74.400000000000006</v>
      </c>
      <c r="E17" s="6">
        <f t="shared" si="1"/>
        <v>0.31803475042607687</v>
      </c>
      <c r="F17" s="6">
        <v>86.56</v>
      </c>
      <c r="G17" s="7">
        <f t="shared" si="2"/>
        <v>0.71003257323646418</v>
      </c>
    </row>
    <row r="18" spans="1:7" x14ac:dyDescent="0.25">
      <c r="A18" s="2" t="s">
        <v>59</v>
      </c>
      <c r="B18" s="6">
        <v>10.5</v>
      </c>
      <c r="C18" s="6">
        <f t="shared" si="0"/>
        <v>0.15436840534496929</v>
      </c>
      <c r="D18" s="7">
        <v>12.41</v>
      </c>
      <c r="E18" s="6">
        <f t="shared" si="1"/>
        <v>5.3048538343919538E-2</v>
      </c>
      <c r="F18" s="6">
        <v>0</v>
      </c>
      <c r="G18" s="7">
        <f t="shared" si="2"/>
        <v>0</v>
      </c>
    </row>
    <row r="19" spans="1:7" x14ac:dyDescent="0.25">
      <c r="A19" s="2" t="s">
        <v>60</v>
      </c>
      <c r="B19" s="6">
        <v>28.93</v>
      </c>
      <c r="C19" s="6">
        <f t="shared" si="0"/>
        <v>0.42532171110761535</v>
      </c>
      <c r="D19" s="7">
        <v>462.74</v>
      </c>
      <c r="E19" s="6">
        <f t="shared" si="1"/>
        <v>1.9780564571527257</v>
      </c>
      <c r="F19" s="6">
        <v>549.98</v>
      </c>
      <c r="G19" s="7">
        <f t="shared" si="2"/>
        <v>4.5113645405336245</v>
      </c>
    </row>
    <row r="20" spans="1:7" x14ac:dyDescent="0.25">
      <c r="A20" s="2" t="s">
        <v>61</v>
      </c>
      <c r="B20" s="6">
        <v>1.05</v>
      </c>
      <c r="C20" s="6">
        <f t="shared" si="0"/>
        <v>1.5436840534496928E-2</v>
      </c>
      <c r="D20" s="7">
        <v>4.72</v>
      </c>
      <c r="E20" s="6">
        <f t="shared" si="1"/>
        <v>2.0176398145310248E-2</v>
      </c>
      <c r="F20" s="6">
        <v>4.07</v>
      </c>
      <c r="G20" s="7">
        <f t="shared" si="2"/>
        <v>3.3385311611280138E-2</v>
      </c>
    </row>
    <row r="21" spans="1:7" x14ac:dyDescent="0.25">
      <c r="A21" s="2" t="s">
        <v>62</v>
      </c>
      <c r="B21" s="6">
        <v>429.64</v>
      </c>
      <c r="C21" s="6">
        <f t="shared" si="0"/>
        <v>6.3164611116583433</v>
      </c>
      <c r="D21" s="7">
        <v>1719.42</v>
      </c>
      <c r="E21" s="6">
        <f t="shared" si="1"/>
        <v>7.3499369701290993</v>
      </c>
      <c r="F21" s="6" t="s">
        <v>8</v>
      </c>
      <c r="G21" s="7" t="str">
        <f t="shared" si="2"/>
        <v/>
      </c>
    </row>
    <row r="22" spans="1:7" x14ac:dyDescent="0.25">
      <c r="A22" s="2" t="s">
        <v>63</v>
      </c>
      <c r="B22" s="6">
        <v>213.74</v>
      </c>
      <c r="C22" s="6">
        <f t="shared" si="0"/>
        <v>3.142352662707975</v>
      </c>
      <c r="D22" s="7">
        <v>502.12</v>
      </c>
      <c r="E22" s="6">
        <f t="shared" si="1"/>
        <v>2.146392592526098</v>
      </c>
      <c r="F22" s="6" t="s">
        <v>8</v>
      </c>
      <c r="G22" s="7" t="str">
        <f t="shared" si="2"/>
        <v/>
      </c>
    </row>
    <row r="23" spans="1:7" x14ac:dyDescent="0.25">
      <c r="A23" s="2" t="s">
        <v>64</v>
      </c>
      <c r="B23" s="6">
        <v>555.12</v>
      </c>
      <c r="C23" s="6">
        <f t="shared" si="0"/>
        <v>8.161237064295177</v>
      </c>
      <c r="D23" s="7">
        <v>1976.33</v>
      </c>
      <c r="E23" s="6">
        <f t="shared" si="1"/>
        <v>8.4481400310425858</v>
      </c>
      <c r="F23" s="6">
        <v>2540.21</v>
      </c>
      <c r="G23" s="7">
        <f t="shared" si="2"/>
        <v>20.836781918449613</v>
      </c>
    </row>
    <row r="24" spans="1:7" x14ac:dyDescent="0.25">
      <c r="A24" s="2" t="s">
        <v>65</v>
      </c>
      <c r="B24" s="6">
        <v>103</v>
      </c>
      <c r="C24" s="6">
        <f t="shared" si="0"/>
        <v>1.5142805476696986</v>
      </c>
      <c r="D24" s="7">
        <v>358.76</v>
      </c>
      <c r="E24" s="6">
        <f t="shared" si="1"/>
        <v>1.5335772454685392</v>
      </c>
      <c r="F24" s="6">
        <v>360.64</v>
      </c>
      <c r="G24" s="7">
        <f t="shared" si="2"/>
        <v>2.9582503143715155</v>
      </c>
    </row>
    <row r="25" spans="1:7" x14ac:dyDescent="0.25">
      <c r="A25" s="2" t="s">
        <v>66</v>
      </c>
      <c r="B25" s="6">
        <v>36.200000000000003</v>
      </c>
      <c r="C25" s="6">
        <f t="shared" si="0"/>
        <v>0.53220345461789409</v>
      </c>
      <c r="D25" s="7">
        <v>311.10000000000002</v>
      </c>
      <c r="E25" s="6">
        <f t="shared" si="1"/>
        <v>1.329846920128394</v>
      </c>
      <c r="F25" s="6">
        <v>465.3</v>
      </c>
      <c r="G25" s="7">
        <f t="shared" si="2"/>
        <v>3.8167531923166216</v>
      </c>
    </row>
    <row r="26" spans="1:7" x14ac:dyDescent="0.25">
      <c r="A26" s="2" t="s">
        <v>67</v>
      </c>
      <c r="B26" s="6">
        <v>37.54</v>
      </c>
      <c r="C26" s="6">
        <f t="shared" si="0"/>
        <v>0.55190380349049017</v>
      </c>
      <c r="D26" s="7">
        <v>22.59</v>
      </c>
      <c r="E26" s="6">
        <f t="shared" si="1"/>
        <v>9.6564583496304784E-2</v>
      </c>
      <c r="F26" s="6">
        <v>72.209999999999994</v>
      </c>
      <c r="G26" s="7">
        <f t="shared" si="2"/>
        <v>0.59232269077408806</v>
      </c>
    </row>
    <row r="27" spans="1:7" x14ac:dyDescent="0.25">
      <c r="A27" s="2" t="s">
        <v>68</v>
      </c>
      <c r="B27" s="6">
        <v>9.02</v>
      </c>
      <c r="C27" s="6">
        <f t="shared" si="0"/>
        <v>0.13260981106777361</v>
      </c>
      <c r="D27" s="7">
        <v>60.7</v>
      </c>
      <c r="E27" s="6">
        <f t="shared" si="1"/>
        <v>0.25947189987718905</v>
      </c>
      <c r="F27" s="6">
        <v>77.319999999999993</v>
      </c>
      <c r="G27" s="7">
        <f t="shared" si="2"/>
        <v>0.6342388928216659</v>
      </c>
    </row>
    <row r="28" spans="1:7" x14ac:dyDescent="0.25">
      <c r="A28" s="2" t="s">
        <v>69</v>
      </c>
      <c r="B28" s="6">
        <v>85.67</v>
      </c>
      <c r="C28" s="6">
        <f t="shared" si="0"/>
        <v>1.2594991700860494</v>
      </c>
      <c r="D28" s="7">
        <v>176.03</v>
      </c>
      <c r="E28" s="6">
        <f t="shared" si="1"/>
        <v>0.75246850964384815</v>
      </c>
      <c r="F28" s="6">
        <v>147.16</v>
      </c>
      <c r="G28" s="7">
        <f t="shared" si="2"/>
        <v>1.2071209967361143</v>
      </c>
    </row>
    <row r="29" spans="1:7" x14ac:dyDescent="0.25">
      <c r="A29" s="2" t="s">
        <v>70</v>
      </c>
      <c r="B29" s="6">
        <v>135.82</v>
      </c>
      <c r="C29" s="6">
        <f t="shared" si="0"/>
        <v>1.9967920775194028</v>
      </c>
      <c r="D29" s="7">
        <v>252.55</v>
      </c>
      <c r="E29" s="6">
        <f t="shared" si="1"/>
        <v>1.0795655405928186</v>
      </c>
      <c r="F29" s="6">
        <v>188.73</v>
      </c>
      <c r="G29" s="7">
        <f t="shared" si="2"/>
        <v>1.5481105308100491</v>
      </c>
    </row>
    <row r="30" spans="1:7" x14ac:dyDescent="0.25">
      <c r="A30" s="4" t="s">
        <v>71</v>
      </c>
      <c r="B30" s="5">
        <v>6801.91</v>
      </c>
      <c r="C30" s="5"/>
      <c r="D30" s="5">
        <v>23393.67</v>
      </c>
      <c r="E30" s="5"/>
      <c r="F30" s="5">
        <f>SUM(F3:F29)</f>
        <v>12190.989999999998</v>
      </c>
      <c r="G30" s="5"/>
    </row>
    <row r="31" spans="1:7" x14ac:dyDescent="0.25">
      <c r="A31" s="9" t="s">
        <v>72</v>
      </c>
      <c r="B31" s="10">
        <v>4.96</v>
      </c>
      <c r="C31" s="10"/>
      <c r="D31" s="11">
        <v>6.65</v>
      </c>
      <c r="E31" s="10"/>
      <c r="F31" s="10">
        <v>9.34</v>
      </c>
      <c r="G31" s="11"/>
    </row>
    <row r="32" spans="1:7" x14ac:dyDescent="0.25">
      <c r="A32" s="9" t="s">
        <v>83</v>
      </c>
      <c r="B32" s="10" t="s">
        <v>8</v>
      </c>
      <c r="C32" s="10"/>
      <c r="D32" s="11" t="s">
        <v>8</v>
      </c>
      <c r="E32" s="10"/>
      <c r="F32" s="10" t="s">
        <v>8</v>
      </c>
      <c r="G32" s="11"/>
    </row>
    <row r="33" spans="1:7" x14ac:dyDescent="0.25">
      <c r="A33" s="9" t="s">
        <v>82</v>
      </c>
      <c r="B33" s="10" t="s">
        <v>8</v>
      </c>
      <c r="C33" s="10"/>
      <c r="D33" s="11" t="s">
        <v>8</v>
      </c>
      <c r="E33" s="10"/>
      <c r="F33" s="10" t="s">
        <v>8</v>
      </c>
      <c r="G33" s="11"/>
    </row>
    <row r="34" spans="1:7" x14ac:dyDescent="0.25">
      <c r="A34" s="9" t="s">
        <v>73</v>
      </c>
      <c r="B34" s="10" t="s">
        <v>8</v>
      </c>
      <c r="C34" s="10"/>
      <c r="D34" s="11" t="s">
        <v>8</v>
      </c>
      <c r="E34" s="10"/>
      <c r="F34" s="10" t="s">
        <v>8</v>
      </c>
      <c r="G34" s="11"/>
    </row>
    <row r="35" spans="1:7" x14ac:dyDescent="0.25">
      <c r="A35" s="9" t="s">
        <v>74</v>
      </c>
      <c r="B35" s="10" t="s">
        <v>8</v>
      </c>
      <c r="C35" s="10"/>
      <c r="D35" s="11" t="s">
        <v>8</v>
      </c>
      <c r="E35" s="10"/>
      <c r="F35" s="10" t="s">
        <v>8</v>
      </c>
      <c r="G35" s="11"/>
    </row>
    <row r="36" spans="1:7" x14ac:dyDescent="0.25">
      <c r="A36" s="9" t="s">
        <v>75</v>
      </c>
      <c r="B36" s="10" t="s">
        <v>8</v>
      </c>
      <c r="C36" s="10"/>
      <c r="D36" s="11" t="s">
        <v>8</v>
      </c>
      <c r="E36" s="10"/>
      <c r="F36" s="10" t="s">
        <v>8</v>
      </c>
      <c r="G36" s="11"/>
    </row>
    <row r="37" spans="1:7" x14ac:dyDescent="0.25">
      <c r="A37" s="9" t="s">
        <v>76</v>
      </c>
      <c r="B37" s="10" t="s">
        <v>8</v>
      </c>
      <c r="C37" s="10"/>
      <c r="D37" s="11" t="s">
        <v>8</v>
      </c>
      <c r="E37" s="10"/>
      <c r="F37" s="10" t="s">
        <v>8</v>
      </c>
      <c r="G37" s="11"/>
    </row>
    <row r="38" spans="1:7" x14ac:dyDescent="0.25">
      <c r="A38" s="9" t="s">
        <v>77</v>
      </c>
      <c r="B38" s="10">
        <v>0.55000000000000004</v>
      </c>
      <c r="C38" s="10"/>
      <c r="D38" s="11">
        <v>10.84</v>
      </c>
      <c r="E38" s="10"/>
      <c r="F38" s="10">
        <v>0</v>
      </c>
      <c r="G38" s="11"/>
    </row>
    <row r="39" spans="1:7" x14ac:dyDescent="0.25">
      <c r="A39" s="9" t="s">
        <v>78</v>
      </c>
      <c r="B39" s="10">
        <v>6.02</v>
      </c>
      <c r="C39" s="10"/>
      <c r="D39" s="11">
        <v>4.6399999999999997</v>
      </c>
      <c r="E39" s="10"/>
      <c r="F39" s="10">
        <v>6.59</v>
      </c>
      <c r="G39" s="11"/>
    </row>
    <row r="40" spans="1:7" x14ac:dyDescent="0.25">
      <c r="A40" s="9" t="s">
        <v>79</v>
      </c>
      <c r="B40" s="10">
        <v>48.34</v>
      </c>
      <c r="C40" s="10"/>
      <c r="D40" s="11">
        <v>168.87</v>
      </c>
      <c r="E40" s="10"/>
      <c r="F40" s="10">
        <v>92.65</v>
      </c>
      <c r="G40" s="11"/>
    </row>
    <row r="41" spans="1:7" x14ac:dyDescent="0.25">
      <c r="A41" s="9" t="s">
        <v>80</v>
      </c>
      <c r="B41" s="10">
        <v>452.12</v>
      </c>
      <c r="C41" s="10"/>
      <c r="D41" s="11" t="s">
        <v>8</v>
      </c>
      <c r="E41" s="10"/>
      <c r="F41" s="10">
        <v>2297.0700000000002</v>
      </c>
      <c r="G41" s="11"/>
    </row>
    <row r="42" spans="1:7" x14ac:dyDescent="0.25">
      <c r="A42" s="9" t="s">
        <v>81</v>
      </c>
      <c r="B42" s="10" t="s">
        <v>8</v>
      </c>
      <c r="C42" s="10"/>
      <c r="D42" s="11" t="s">
        <v>8</v>
      </c>
      <c r="E42" s="10"/>
      <c r="F42" s="10" t="s">
        <v>8</v>
      </c>
      <c r="G4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C7" sqref="C7"/>
    </sheetView>
  </sheetViews>
  <sheetFormatPr baseColWidth="10" defaultRowHeight="15" x14ac:dyDescent="0.25"/>
  <cols>
    <col min="1" max="1" width="40.140625" customWidth="1"/>
    <col min="2" max="2" width="11.5703125" bestFit="1" customWidth="1"/>
    <col min="3" max="3" width="7" bestFit="1" customWidth="1"/>
  </cols>
  <sheetData>
    <row r="1" spans="1:3" x14ac:dyDescent="0.25">
      <c r="A1" s="16" t="s">
        <v>42</v>
      </c>
      <c r="B1" s="16" t="s">
        <v>41</v>
      </c>
      <c r="C1" s="16" t="s">
        <v>19</v>
      </c>
    </row>
    <row r="2" spans="1:3" x14ac:dyDescent="0.25">
      <c r="A2" s="4" t="s">
        <v>43</v>
      </c>
      <c r="B2" s="5">
        <v>2923.7269999999999</v>
      </c>
      <c r="C2" s="5">
        <f t="shared" ref="C2:C29" si="0">IFERROR(B2/B$30*100,"")</f>
        <v>1.8299292469776436</v>
      </c>
    </row>
    <row r="3" spans="1:3" x14ac:dyDescent="0.25">
      <c r="A3" s="12" t="s">
        <v>44</v>
      </c>
      <c r="B3" s="6">
        <v>4481</v>
      </c>
      <c r="C3" s="6">
        <f t="shared" si="0"/>
        <v>2.8046096491590427</v>
      </c>
    </row>
    <row r="4" spans="1:3" x14ac:dyDescent="0.25">
      <c r="A4" s="12" t="s">
        <v>45</v>
      </c>
      <c r="B4" s="6">
        <v>953.07</v>
      </c>
      <c r="C4" s="6">
        <f t="shared" si="0"/>
        <v>0.59651625046284518</v>
      </c>
    </row>
    <row r="5" spans="1:3" x14ac:dyDescent="0.25">
      <c r="A5" s="12" t="s">
        <v>46</v>
      </c>
      <c r="B5" s="6">
        <v>3310.55</v>
      </c>
      <c r="C5" s="6">
        <f t="shared" si="0"/>
        <v>2.0720375974165295</v>
      </c>
    </row>
    <row r="6" spans="1:3" x14ac:dyDescent="0.25">
      <c r="A6" s="12" t="s">
        <v>47</v>
      </c>
      <c r="B6" s="6">
        <v>5644</v>
      </c>
      <c r="C6" s="6">
        <f t="shared" si="0"/>
        <v>3.5325188261222134</v>
      </c>
    </row>
    <row r="7" spans="1:3" x14ac:dyDescent="0.25">
      <c r="A7" s="12" t="s">
        <v>48</v>
      </c>
      <c r="B7" s="6">
        <v>32531.56</v>
      </c>
      <c r="C7" s="6">
        <f t="shared" si="0"/>
        <v>20.361153108278586</v>
      </c>
    </row>
    <row r="8" spans="1:3" x14ac:dyDescent="0.25">
      <c r="A8" s="12" t="s">
        <v>49</v>
      </c>
      <c r="B8" s="6">
        <v>839.4</v>
      </c>
      <c r="C8" s="6">
        <f t="shared" si="0"/>
        <v>0.52537142144702087</v>
      </c>
    </row>
    <row r="9" spans="1:3" x14ac:dyDescent="0.25">
      <c r="A9" s="12" t="s">
        <v>50</v>
      </c>
      <c r="B9" s="6">
        <v>9039.99</v>
      </c>
      <c r="C9" s="6">
        <f t="shared" si="0"/>
        <v>5.6580323995316348</v>
      </c>
    </row>
    <row r="10" spans="1:3" x14ac:dyDescent="0.25">
      <c r="A10" s="12" t="s">
        <v>51</v>
      </c>
      <c r="B10" s="6">
        <v>2027.73</v>
      </c>
      <c r="C10" s="6">
        <f t="shared" si="0"/>
        <v>1.2691343726599569</v>
      </c>
    </row>
    <row r="11" spans="1:3" x14ac:dyDescent="0.25">
      <c r="A11" s="12" t="s">
        <v>52</v>
      </c>
      <c r="B11" s="6">
        <v>8702.59</v>
      </c>
      <c r="C11" s="6">
        <f t="shared" si="0"/>
        <v>5.446857372612139</v>
      </c>
    </row>
    <row r="12" spans="1:3" x14ac:dyDescent="0.25">
      <c r="A12" s="12" t="s">
        <v>53</v>
      </c>
      <c r="B12" s="6">
        <v>25829.08</v>
      </c>
      <c r="C12" s="6">
        <f t="shared" si="0"/>
        <v>16.166143047735069</v>
      </c>
    </row>
    <row r="13" spans="1:3" x14ac:dyDescent="0.25">
      <c r="A13" s="12" t="s">
        <v>54</v>
      </c>
      <c r="B13" s="6">
        <v>570</v>
      </c>
      <c r="C13" s="6">
        <f t="shared" si="0"/>
        <v>0.35675686231213</v>
      </c>
    </row>
    <row r="14" spans="1:3" x14ac:dyDescent="0.25">
      <c r="A14" s="12" t="s">
        <v>55</v>
      </c>
      <c r="B14" s="6">
        <v>13997.97</v>
      </c>
      <c r="C14" s="6">
        <f t="shared" si="0"/>
        <v>8.7611786946303969</v>
      </c>
    </row>
    <row r="15" spans="1:3" x14ac:dyDescent="0.25">
      <c r="A15" s="12" t="s">
        <v>56</v>
      </c>
      <c r="B15" s="6">
        <v>382.7</v>
      </c>
      <c r="C15" s="6">
        <f t="shared" si="0"/>
        <v>0.2395278091348283</v>
      </c>
    </row>
    <row r="16" spans="1:3" x14ac:dyDescent="0.25">
      <c r="A16" s="12" t="s">
        <v>57</v>
      </c>
      <c r="B16" s="6">
        <v>992.22</v>
      </c>
      <c r="C16" s="6">
        <f t="shared" si="0"/>
        <v>0.62101981390059935</v>
      </c>
    </row>
    <row r="17" spans="1:3" x14ac:dyDescent="0.25">
      <c r="A17" s="12" t="s">
        <v>58</v>
      </c>
      <c r="B17" s="6">
        <v>1476.89</v>
      </c>
      <c r="C17" s="6">
        <f t="shared" si="0"/>
        <v>0.9243695480353713</v>
      </c>
    </row>
    <row r="18" spans="1:3" x14ac:dyDescent="0.25">
      <c r="A18" s="12" t="s">
        <v>59</v>
      </c>
      <c r="B18" s="6">
        <v>446.67</v>
      </c>
      <c r="C18" s="6">
        <f t="shared" si="0"/>
        <v>0.27956594331396334</v>
      </c>
    </row>
    <row r="19" spans="1:3" x14ac:dyDescent="0.25">
      <c r="A19" s="12" t="s">
        <v>60</v>
      </c>
      <c r="B19" s="6">
        <v>2085</v>
      </c>
      <c r="C19" s="6">
        <f t="shared" si="0"/>
        <v>1.304979048983844</v>
      </c>
    </row>
    <row r="20" spans="1:3" x14ac:dyDescent="0.25">
      <c r="A20" s="12" t="s">
        <v>61</v>
      </c>
      <c r="B20" s="6">
        <v>42.32</v>
      </c>
      <c r="C20" s="6">
        <f t="shared" si="0"/>
        <v>2.6487632303595333E-2</v>
      </c>
    </row>
    <row r="21" spans="1:3" x14ac:dyDescent="0.25">
      <c r="A21" s="12" t="s">
        <v>62</v>
      </c>
      <c r="B21" s="6">
        <v>14607.88</v>
      </c>
      <c r="C21" s="6">
        <f t="shared" si="0"/>
        <v>9.1429147961966972</v>
      </c>
    </row>
    <row r="22" spans="1:3" x14ac:dyDescent="0.25">
      <c r="A22" s="12" t="s">
        <v>63</v>
      </c>
      <c r="B22" s="6">
        <v>3867.49</v>
      </c>
      <c r="C22" s="6">
        <f t="shared" si="0"/>
        <v>2.420620346357087</v>
      </c>
    </row>
    <row r="23" spans="1:3" x14ac:dyDescent="0.25">
      <c r="A23" s="12" t="s">
        <v>64</v>
      </c>
      <c r="B23" s="6">
        <v>14890.27</v>
      </c>
      <c r="C23" s="6">
        <f t="shared" si="0"/>
        <v>9.3196596564569116</v>
      </c>
    </row>
    <row r="24" spans="1:3" x14ac:dyDescent="0.25">
      <c r="A24" s="12" t="s">
        <v>65</v>
      </c>
      <c r="B24" s="6">
        <v>2100.19</v>
      </c>
      <c r="C24" s="6">
        <f t="shared" si="0"/>
        <v>1.314486306419846</v>
      </c>
    </row>
    <row r="25" spans="1:3" x14ac:dyDescent="0.25">
      <c r="A25" s="12" t="s">
        <v>66</v>
      </c>
      <c r="B25" s="6">
        <v>4299.7</v>
      </c>
      <c r="C25" s="6">
        <f t="shared" si="0"/>
        <v>2.6911359313745007</v>
      </c>
    </row>
    <row r="26" spans="1:3" x14ac:dyDescent="0.25">
      <c r="A26" s="12" t="s">
        <v>67</v>
      </c>
      <c r="B26" s="6">
        <v>642.94000000000005</v>
      </c>
      <c r="C26" s="6">
        <f t="shared" si="0"/>
        <v>0.40240922290344006</v>
      </c>
    </row>
    <row r="27" spans="1:3" x14ac:dyDescent="0.25">
      <c r="A27" s="12" t="s">
        <v>68</v>
      </c>
      <c r="B27" s="6">
        <v>914.41</v>
      </c>
      <c r="C27" s="6">
        <f t="shared" si="0"/>
        <v>0.57231937274883293</v>
      </c>
    </row>
    <row r="28" spans="1:3" x14ac:dyDescent="0.25">
      <c r="A28" s="12" t="s">
        <v>69</v>
      </c>
      <c r="B28" s="6">
        <v>2314.85</v>
      </c>
      <c r="C28" s="6">
        <f t="shared" si="0"/>
        <v>1.4488396889881299</v>
      </c>
    </row>
    <row r="29" spans="1:3" x14ac:dyDescent="0.25">
      <c r="A29" s="12" t="s">
        <v>70</v>
      </c>
      <c r="B29" s="6">
        <v>2782.22</v>
      </c>
      <c r="C29" s="6">
        <f t="shared" si="0"/>
        <v>1.7413615394071127</v>
      </c>
    </row>
    <row r="30" spans="1:3" x14ac:dyDescent="0.25">
      <c r="A30" s="4" t="s">
        <v>71</v>
      </c>
      <c r="B30" s="5">
        <v>159772.68</v>
      </c>
      <c r="C30" s="5"/>
    </row>
    <row r="31" spans="1:3" x14ac:dyDescent="0.25">
      <c r="A31" s="13" t="s">
        <v>72</v>
      </c>
      <c r="B31" s="10" t="s">
        <v>8</v>
      </c>
      <c r="C31" s="10"/>
    </row>
    <row r="32" spans="1:3" x14ac:dyDescent="0.25">
      <c r="A32" s="13" t="s">
        <v>83</v>
      </c>
      <c r="B32" s="10" t="s">
        <v>8</v>
      </c>
      <c r="C32" s="10"/>
    </row>
    <row r="33" spans="1:3" x14ac:dyDescent="0.25">
      <c r="A33" s="13" t="s">
        <v>82</v>
      </c>
      <c r="B33" s="10" t="s">
        <v>8</v>
      </c>
      <c r="C33" s="10"/>
    </row>
    <row r="34" spans="1:3" x14ac:dyDescent="0.25">
      <c r="A34" s="13" t="s">
        <v>73</v>
      </c>
      <c r="B34" s="10">
        <v>3396.39</v>
      </c>
      <c r="C34" s="10"/>
    </row>
    <row r="35" spans="1:3" x14ac:dyDescent="0.25">
      <c r="A35" s="13" t="s">
        <v>74</v>
      </c>
      <c r="B35" s="10" t="s">
        <v>8</v>
      </c>
      <c r="C35" s="10"/>
    </row>
    <row r="36" spans="1:3" x14ac:dyDescent="0.25">
      <c r="A36" s="13" t="s">
        <v>76</v>
      </c>
      <c r="B36" s="10" t="s">
        <v>8</v>
      </c>
      <c r="C36" s="10"/>
    </row>
    <row r="37" spans="1:3" x14ac:dyDescent="0.25">
      <c r="A37" s="13" t="s">
        <v>77</v>
      </c>
      <c r="B37" s="10">
        <v>389.21</v>
      </c>
      <c r="C37" s="10"/>
    </row>
    <row r="38" spans="1:3" x14ac:dyDescent="0.25">
      <c r="A38" s="13" t="s">
        <v>78</v>
      </c>
      <c r="B38" s="10" t="s">
        <v>8</v>
      </c>
      <c r="C38" s="10"/>
    </row>
    <row r="39" spans="1:3" x14ac:dyDescent="0.25">
      <c r="A39" s="13" t="s">
        <v>79</v>
      </c>
      <c r="B39" s="10">
        <v>1563.48</v>
      </c>
      <c r="C39" s="10"/>
    </row>
    <row r="40" spans="1:3" x14ac:dyDescent="0.25">
      <c r="A40" s="13" t="s">
        <v>80</v>
      </c>
      <c r="B40" s="10">
        <v>23200.31</v>
      </c>
      <c r="C40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E14" sqref="E14"/>
    </sheetView>
  </sheetViews>
  <sheetFormatPr baseColWidth="10" defaultRowHeight="15" x14ac:dyDescent="0.25"/>
  <cols>
    <col min="1" max="1" width="40.140625" style="14" customWidth="1"/>
    <col min="2" max="2" width="11.5703125" style="15" bestFit="1" customWidth="1"/>
    <col min="3" max="3" width="7" style="15" bestFit="1" customWidth="1"/>
  </cols>
  <sheetData>
    <row r="1" spans="1:3" x14ac:dyDescent="0.25">
      <c r="A1" s="39" t="s">
        <v>42</v>
      </c>
      <c r="B1" s="20" t="s">
        <v>41</v>
      </c>
      <c r="C1" s="20" t="s">
        <v>19</v>
      </c>
    </row>
    <row r="2" spans="1:3" x14ac:dyDescent="0.25">
      <c r="A2" s="4" t="s">
        <v>43</v>
      </c>
      <c r="B2" s="5">
        <v>2907.4250000000002</v>
      </c>
      <c r="C2" s="5">
        <f t="shared" ref="C2:C29" si="0">IFERROR(B2/B$30,"")*100</f>
        <v>2.0064111579627006</v>
      </c>
    </row>
    <row r="3" spans="1:3" x14ac:dyDescent="0.25">
      <c r="A3" s="12" t="s">
        <v>44</v>
      </c>
      <c r="B3" s="6">
        <v>4431</v>
      </c>
      <c r="C3" s="6">
        <f t="shared" si="0"/>
        <v>3.0578287800829695</v>
      </c>
    </row>
    <row r="4" spans="1:3" x14ac:dyDescent="0.25">
      <c r="A4" s="12" t="s">
        <v>45</v>
      </c>
      <c r="B4" s="6">
        <v>680.54</v>
      </c>
      <c r="C4" s="6">
        <f t="shared" si="0"/>
        <v>0.46963999052079985</v>
      </c>
    </row>
    <row r="5" spans="1:3" x14ac:dyDescent="0.25">
      <c r="A5" s="12" t="s">
        <v>46</v>
      </c>
      <c r="B5" s="6">
        <v>3192.02</v>
      </c>
      <c r="C5" s="6">
        <f t="shared" si="0"/>
        <v>2.2028098900023561</v>
      </c>
    </row>
    <row r="6" spans="1:3" x14ac:dyDescent="0.25">
      <c r="A6" s="12" t="s">
        <v>47</v>
      </c>
      <c r="B6" s="6">
        <v>5666</v>
      </c>
      <c r="C6" s="6">
        <f t="shared" si="0"/>
        <v>3.910101076043806</v>
      </c>
    </row>
    <row r="7" spans="1:3" x14ac:dyDescent="0.25">
      <c r="A7" s="12" t="s">
        <v>48</v>
      </c>
      <c r="B7" s="6">
        <v>32552.12</v>
      </c>
      <c r="C7" s="6">
        <f t="shared" si="0"/>
        <v>22.46418627594548</v>
      </c>
    </row>
    <row r="8" spans="1:3" x14ac:dyDescent="0.25">
      <c r="A8" s="12" t="s">
        <v>49</v>
      </c>
      <c r="B8" s="6">
        <v>787.58</v>
      </c>
      <c r="C8" s="6">
        <f t="shared" si="0"/>
        <v>0.54350819016423946</v>
      </c>
    </row>
    <row r="9" spans="1:3" x14ac:dyDescent="0.25">
      <c r="A9" s="12" t="s">
        <v>50</v>
      </c>
      <c r="B9" s="6">
        <v>8541.7000000000007</v>
      </c>
      <c r="C9" s="6">
        <f t="shared" si="0"/>
        <v>5.8946188424361772</v>
      </c>
    </row>
    <row r="10" spans="1:3" x14ac:dyDescent="0.25">
      <c r="A10" s="12" t="s">
        <v>51</v>
      </c>
      <c r="B10" s="6">
        <v>652.65</v>
      </c>
      <c r="C10" s="6">
        <f t="shared" si="0"/>
        <v>0.45039312871161141</v>
      </c>
    </row>
    <row r="11" spans="1:3" x14ac:dyDescent="0.25">
      <c r="A11" s="12" t="s">
        <v>52</v>
      </c>
      <c r="B11" s="6">
        <v>7449.67</v>
      </c>
      <c r="C11" s="6">
        <f t="shared" si="0"/>
        <v>5.1410100040895275</v>
      </c>
    </row>
    <row r="12" spans="1:3" x14ac:dyDescent="0.25">
      <c r="A12" s="12" t="s">
        <v>53</v>
      </c>
      <c r="B12" s="6">
        <v>24682.81</v>
      </c>
      <c r="C12" s="6">
        <f t="shared" si="0"/>
        <v>17.033583116975791</v>
      </c>
    </row>
    <row r="13" spans="1:3" x14ac:dyDescent="0.25">
      <c r="A13" s="12" t="s">
        <v>54</v>
      </c>
      <c r="B13" s="6">
        <v>434.22</v>
      </c>
      <c r="C13" s="6">
        <f t="shared" si="0"/>
        <v>0.29965479866567973</v>
      </c>
    </row>
    <row r="14" spans="1:3" x14ac:dyDescent="0.25">
      <c r="A14" s="12" t="s">
        <v>55</v>
      </c>
      <c r="B14" s="6">
        <v>12556.46</v>
      </c>
      <c r="C14" s="6">
        <f t="shared" si="0"/>
        <v>8.6652008043242166</v>
      </c>
    </row>
    <row r="15" spans="1:3" x14ac:dyDescent="0.25">
      <c r="A15" s="12" t="s">
        <v>56</v>
      </c>
      <c r="B15" s="6">
        <v>272.05</v>
      </c>
      <c r="C15" s="6">
        <f t="shared" si="0"/>
        <v>0.18774143977015839</v>
      </c>
    </row>
    <row r="16" spans="1:3" x14ac:dyDescent="0.25">
      <c r="A16" s="12" t="s">
        <v>57</v>
      </c>
      <c r="B16" s="6">
        <v>790.5</v>
      </c>
      <c r="C16" s="6">
        <f t="shared" si="0"/>
        <v>0.54552327931744249</v>
      </c>
    </row>
    <row r="17" spans="1:3" x14ac:dyDescent="0.25">
      <c r="A17" s="12" t="s">
        <v>58</v>
      </c>
      <c r="B17" s="6">
        <v>1359.75</v>
      </c>
      <c r="C17" s="6">
        <f t="shared" si="0"/>
        <v>0.93836214933825723</v>
      </c>
    </row>
    <row r="18" spans="1:3" x14ac:dyDescent="0.25">
      <c r="A18" s="12" t="s">
        <v>59</v>
      </c>
      <c r="B18" s="6"/>
      <c r="C18" s="6">
        <f t="shared" si="0"/>
        <v>0</v>
      </c>
    </row>
    <row r="19" spans="1:3" x14ac:dyDescent="0.25">
      <c r="A19" s="12" t="s">
        <v>60</v>
      </c>
      <c r="B19" s="6">
        <v>1625.67</v>
      </c>
      <c r="C19" s="6">
        <f t="shared" si="0"/>
        <v>1.1218732820847395</v>
      </c>
    </row>
    <row r="20" spans="1:3" x14ac:dyDescent="0.25">
      <c r="A20" s="12" t="s">
        <v>61</v>
      </c>
      <c r="B20" s="6">
        <v>42.11</v>
      </c>
      <c r="C20" s="6">
        <f t="shared" si="0"/>
        <v>2.9060069945676784E-2</v>
      </c>
    </row>
    <row r="21" spans="1:3" x14ac:dyDescent="0.25">
      <c r="A21" s="12" t="s">
        <v>62</v>
      </c>
      <c r="B21" s="6">
        <v>13986.7</v>
      </c>
      <c r="C21" s="6">
        <f t="shared" si="0"/>
        <v>9.6522080339396226</v>
      </c>
    </row>
    <row r="22" spans="1:3" x14ac:dyDescent="0.25">
      <c r="A22" s="12" t="s">
        <v>63</v>
      </c>
      <c r="B22" s="6">
        <v>3137.19</v>
      </c>
      <c r="C22" s="6">
        <f t="shared" si="0"/>
        <v>2.1649717604577954</v>
      </c>
    </row>
    <row r="23" spans="1:3" x14ac:dyDescent="0.25">
      <c r="A23" s="12" t="s">
        <v>64</v>
      </c>
      <c r="B23" s="6">
        <v>12464.78</v>
      </c>
      <c r="C23" s="6">
        <f t="shared" si="0"/>
        <v>8.6019325257058448</v>
      </c>
    </row>
    <row r="24" spans="1:3" x14ac:dyDescent="0.25">
      <c r="A24" s="12" t="s">
        <v>65</v>
      </c>
      <c r="B24" s="6">
        <v>1921.99</v>
      </c>
      <c r="C24" s="6">
        <f t="shared" si="0"/>
        <v>1.3263634251933347</v>
      </c>
    </row>
    <row r="25" spans="1:3" x14ac:dyDescent="0.25">
      <c r="A25" s="12" t="s">
        <v>66</v>
      </c>
      <c r="B25" s="6">
        <v>1132.01</v>
      </c>
      <c r="C25" s="6">
        <f t="shared" si="0"/>
        <v>0.7811989973689285</v>
      </c>
    </row>
    <row r="26" spans="1:3" x14ac:dyDescent="0.25">
      <c r="A26" s="12" t="s">
        <v>67</v>
      </c>
      <c r="B26" s="6">
        <v>580.11</v>
      </c>
      <c r="C26" s="6">
        <f t="shared" si="0"/>
        <v>0.40033334543306959</v>
      </c>
    </row>
    <row r="27" spans="1:3" x14ac:dyDescent="0.25">
      <c r="A27" s="12" t="s">
        <v>68</v>
      </c>
      <c r="B27" s="6">
        <v>832.24</v>
      </c>
      <c r="C27" s="6">
        <f t="shared" si="0"/>
        <v>0.57432801262384348</v>
      </c>
    </row>
    <row r="28" spans="1:3" x14ac:dyDescent="0.25">
      <c r="A28" s="12" t="s">
        <v>69</v>
      </c>
      <c r="B28" s="6">
        <v>2362.13</v>
      </c>
      <c r="C28" s="6">
        <f t="shared" si="0"/>
        <v>1.6301036100874262</v>
      </c>
    </row>
    <row r="29" spans="1:3" x14ac:dyDescent="0.25">
      <c r="A29" s="12" t="s">
        <v>70</v>
      </c>
      <c r="B29" s="6">
        <v>2772.74</v>
      </c>
      <c r="C29" s="6">
        <f t="shared" si="0"/>
        <v>1.9134651707712145</v>
      </c>
    </row>
    <row r="30" spans="1:3" x14ac:dyDescent="0.25">
      <c r="A30" s="4" t="s">
        <v>71</v>
      </c>
      <c r="B30" s="5">
        <f>SUM(B3:B29)</f>
        <v>144906.74</v>
      </c>
      <c r="C30" s="5"/>
    </row>
    <row r="31" spans="1:3" x14ac:dyDescent="0.25">
      <c r="A31" s="13" t="s">
        <v>72</v>
      </c>
      <c r="B31" s="10" t="s">
        <v>8</v>
      </c>
      <c r="C31" s="10"/>
    </row>
    <row r="32" spans="1:3" x14ac:dyDescent="0.25">
      <c r="A32" s="13" t="s">
        <v>83</v>
      </c>
      <c r="B32" s="10" t="s">
        <v>8</v>
      </c>
      <c r="C32" s="10"/>
    </row>
    <row r="33" spans="1:3" x14ac:dyDescent="0.25">
      <c r="A33" s="13" t="s">
        <v>82</v>
      </c>
      <c r="B33" s="10">
        <v>1545.03</v>
      </c>
      <c r="C33" s="10"/>
    </row>
    <row r="34" spans="1:3" x14ac:dyDescent="0.25">
      <c r="A34" s="13" t="s">
        <v>73</v>
      </c>
      <c r="B34" s="10">
        <v>3379.15</v>
      </c>
      <c r="C34" s="10"/>
    </row>
    <row r="35" spans="1:3" x14ac:dyDescent="0.25">
      <c r="A35" s="13" t="s">
        <v>74</v>
      </c>
      <c r="B35" s="10" t="s">
        <v>8</v>
      </c>
      <c r="C35" s="10"/>
    </row>
    <row r="36" spans="1:3" x14ac:dyDescent="0.25">
      <c r="A36" s="13" t="s">
        <v>76</v>
      </c>
      <c r="B36" s="10" t="s">
        <v>8</v>
      </c>
      <c r="C36" s="10"/>
    </row>
    <row r="37" spans="1:3" x14ac:dyDescent="0.25">
      <c r="A37" s="13" t="s">
        <v>77</v>
      </c>
      <c r="B37" s="10" t="s">
        <v>8</v>
      </c>
      <c r="C37" s="10"/>
    </row>
    <row r="38" spans="1:3" x14ac:dyDescent="0.25">
      <c r="A38" s="13" t="s">
        <v>78</v>
      </c>
      <c r="B38" s="10">
        <v>101.32</v>
      </c>
      <c r="C38" s="10"/>
    </row>
    <row r="39" spans="1:3" x14ac:dyDescent="0.25">
      <c r="A39" s="13" t="s">
        <v>79</v>
      </c>
      <c r="B39" s="10">
        <v>907.66</v>
      </c>
      <c r="C39" s="10"/>
    </row>
    <row r="40" spans="1:3" x14ac:dyDescent="0.25">
      <c r="A40" s="13" t="s">
        <v>80</v>
      </c>
      <c r="B40" s="10">
        <v>9841.1</v>
      </c>
      <c r="C40" s="10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C12" sqref="C12"/>
    </sheetView>
  </sheetViews>
  <sheetFormatPr baseColWidth="10" defaultRowHeight="15" x14ac:dyDescent="0.25"/>
  <cols>
    <col min="1" max="1" width="38.7109375" customWidth="1"/>
  </cols>
  <sheetData>
    <row r="1" spans="1:8" x14ac:dyDescent="0.25">
      <c r="A1" s="16" t="s">
        <v>42</v>
      </c>
      <c r="B1" s="16" t="s">
        <v>28</v>
      </c>
      <c r="C1" s="16" t="s">
        <v>7</v>
      </c>
      <c r="D1" s="16" t="s">
        <v>29</v>
      </c>
      <c r="E1" s="16" t="s">
        <v>30</v>
      </c>
      <c r="F1" s="16" t="s">
        <v>31</v>
      </c>
      <c r="G1" s="16" t="s">
        <v>32</v>
      </c>
      <c r="H1" s="16" t="s">
        <v>33</v>
      </c>
    </row>
    <row r="2" spans="1:8" x14ac:dyDescent="0.25">
      <c r="A2" s="17" t="s">
        <v>43</v>
      </c>
      <c r="B2" s="17">
        <v>23.95</v>
      </c>
      <c r="C2" s="17">
        <v>38.58</v>
      </c>
      <c r="D2" s="17" t="s">
        <v>8</v>
      </c>
      <c r="E2" s="17">
        <v>86.05</v>
      </c>
      <c r="F2" s="17">
        <v>68.69</v>
      </c>
      <c r="G2" s="17">
        <v>172.24</v>
      </c>
      <c r="H2" s="17">
        <v>54.17</v>
      </c>
    </row>
    <row r="3" spans="1:8" x14ac:dyDescent="0.25">
      <c r="A3" s="2" t="s">
        <v>44</v>
      </c>
      <c r="B3" s="2">
        <v>23.3</v>
      </c>
      <c r="C3" s="2">
        <v>12.26</v>
      </c>
      <c r="D3" s="2" t="s">
        <v>8</v>
      </c>
      <c r="E3" s="2">
        <v>81.38</v>
      </c>
      <c r="F3" s="2">
        <v>50.91</v>
      </c>
      <c r="G3" s="2"/>
      <c r="H3" s="2">
        <v>32.32</v>
      </c>
    </row>
    <row r="4" spans="1:8" x14ac:dyDescent="0.25">
      <c r="A4" s="2" t="s">
        <v>45</v>
      </c>
      <c r="B4" s="2">
        <v>20.45</v>
      </c>
      <c r="C4" s="2">
        <v>19.84</v>
      </c>
      <c r="D4" s="2">
        <v>20.59</v>
      </c>
      <c r="E4" s="2">
        <v>62.59</v>
      </c>
      <c r="F4" s="2" t="s">
        <v>8</v>
      </c>
      <c r="G4" s="2">
        <v>98.6</v>
      </c>
      <c r="H4" s="2">
        <v>17.12</v>
      </c>
    </row>
    <row r="5" spans="1:8" x14ac:dyDescent="0.25">
      <c r="A5" s="2" t="s">
        <v>46</v>
      </c>
      <c r="B5" s="2">
        <v>19.579999999999998</v>
      </c>
      <c r="C5" s="2">
        <v>16.3</v>
      </c>
      <c r="D5" s="2">
        <v>19.149999999999999</v>
      </c>
      <c r="E5" s="2" t="s">
        <v>8</v>
      </c>
      <c r="F5" s="2">
        <v>163.65</v>
      </c>
      <c r="G5" s="2" t="s">
        <v>8</v>
      </c>
      <c r="H5" s="2">
        <v>27.69</v>
      </c>
    </row>
    <row r="6" spans="1:8" x14ac:dyDescent="0.25">
      <c r="A6" s="2" t="s">
        <v>47</v>
      </c>
      <c r="B6" s="2">
        <v>19.48</v>
      </c>
      <c r="C6" s="2">
        <v>20.03</v>
      </c>
      <c r="D6" s="2" t="s">
        <v>8</v>
      </c>
      <c r="E6" s="2">
        <v>212.12</v>
      </c>
      <c r="F6" s="2">
        <v>128.81</v>
      </c>
      <c r="G6" s="2" t="s">
        <v>8</v>
      </c>
      <c r="H6" s="2">
        <v>30.22</v>
      </c>
    </row>
    <row r="7" spans="1:8" x14ac:dyDescent="0.25">
      <c r="A7" s="2" t="s">
        <v>48</v>
      </c>
      <c r="B7" s="2">
        <v>21.96</v>
      </c>
      <c r="C7" s="2">
        <v>12.19</v>
      </c>
      <c r="D7" s="2">
        <v>22.26</v>
      </c>
      <c r="E7" s="2">
        <v>197.42</v>
      </c>
      <c r="F7" s="2">
        <v>116.57</v>
      </c>
      <c r="G7" s="2" t="s">
        <v>8</v>
      </c>
      <c r="H7" s="2">
        <v>27.74</v>
      </c>
    </row>
    <row r="8" spans="1:8" x14ac:dyDescent="0.25">
      <c r="A8" s="2" t="s">
        <v>49</v>
      </c>
      <c r="B8" s="2">
        <v>21.1</v>
      </c>
      <c r="C8" s="2" t="s">
        <v>8</v>
      </c>
      <c r="D8" s="2" t="s">
        <v>8</v>
      </c>
      <c r="E8" s="2" t="s">
        <v>8</v>
      </c>
      <c r="F8" s="2" t="s">
        <v>8</v>
      </c>
      <c r="G8" s="2" t="s">
        <v>8</v>
      </c>
      <c r="H8" s="2" t="s">
        <v>8</v>
      </c>
    </row>
    <row r="9" spans="1:8" x14ac:dyDescent="0.25">
      <c r="A9" s="2" t="s">
        <v>50</v>
      </c>
      <c r="B9" s="2" t="s">
        <v>8</v>
      </c>
      <c r="C9" s="2" t="s">
        <v>8</v>
      </c>
      <c r="D9" s="2" t="s">
        <v>8</v>
      </c>
      <c r="E9" s="2">
        <v>140</v>
      </c>
      <c r="F9" s="2" t="s">
        <v>8</v>
      </c>
      <c r="G9" s="2" t="s">
        <v>8</v>
      </c>
      <c r="H9" s="2">
        <v>42</v>
      </c>
    </row>
    <row r="10" spans="1:8" x14ac:dyDescent="0.25">
      <c r="A10" s="2" t="s">
        <v>51</v>
      </c>
      <c r="B10" s="2">
        <v>23.27</v>
      </c>
      <c r="C10" s="2">
        <v>48.51</v>
      </c>
      <c r="D10" s="2">
        <v>27.87</v>
      </c>
      <c r="E10" s="2" t="s">
        <v>8</v>
      </c>
      <c r="F10" s="2">
        <v>72.989999999999995</v>
      </c>
      <c r="G10" s="2">
        <v>338.39</v>
      </c>
      <c r="H10" s="2">
        <v>33.83</v>
      </c>
    </row>
    <row r="11" spans="1:8" x14ac:dyDescent="0.25">
      <c r="A11" s="17" t="s">
        <v>52</v>
      </c>
      <c r="B11" s="17">
        <v>23.64</v>
      </c>
      <c r="C11" s="17">
        <v>23.65</v>
      </c>
      <c r="D11" s="17">
        <v>26.28</v>
      </c>
      <c r="E11" s="17" t="s">
        <v>8</v>
      </c>
      <c r="F11" s="17">
        <v>27.49</v>
      </c>
      <c r="G11" s="17">
        <v>173.64</v>
      </c>
      <c r="H11" s="17">
        <v>20.45</v>
      </c>
    </row>
    <row r="12" spans="1:8" x14ac:dyDescent="0.25">
      <c r="A12" s="2" t="s">
        <v>53</v>
      </c>
      <c r="B12" s="2" t="s">
        <v>8</v>
      </c>
      <c r="C12" s="2" t="s">
        <v>8</v>
      </c>
      <c r="D12" s="2" t="s">
        <v>8</v>
      </c>
      <c r="E12" s="2" t="s">
        <v>8</v>
      </c>
      <c r="F12" s="2" t="s">
        <v>8</v>
      </c>
      <c r="G12" s="2" t="s">
        <v>8</v>
      </c>
      <c r="H12" s="2" t="s">
        <v>8</v>
      </c>
    </row>
    <row r="13" spans="1:8" x14ac:dyDescent="0.25">
      <c r="A13" s="2" t="s">
        <v>54</v>
      </c>
      <c r="B13" s="2">
        <v>18.149999999999999</v>
      </c>
      <c r="C13" s="2">
        <v>19.2</v>
      </c>
      <c r="D13" s="2">
        <v>20.27</v>
      </c>
      <c r="E13" s="2">
        <v>87.42</v>
      </c>
      <c r="F13" s="2">
        <v>76.62</v>
      </c>
      <c r="G13" s="2">
        <v>298.02999999999997</v>
      </c>
      <c r="H13" s="2">
        <v>30</v>
      </c>
    </row>
    <row r="14" spans="1:8" x14ac:dyDescent="0.25">
      <c r="A14" s="2" t="s">
        <v>55</v>
      </c>
      <c r="B14" s="2">
        <v>24.92</v>
      </c>
      <c r="C14" s="2">
        <v>45.31</v>
      </c>
      <c r="D14" s="2">
        <v>25.62</v>
      </c>
      <c r="E14" s="2" t="s">
        <v>8</v>
      </c>
      <c r="F14" s="2" t="s">
        <v>8</v>
      </c>
      <c r="G14" s="2">
        <v>268.54000000000002</v>
      </c>
      <c r="H14" s="2" t="s">
        <v>8</v>
      </c>
    </row>
    <row r="15" spans="1:8" x14ac:dyDescent="0.25">
      <c r="A15" s="2" t="s">
        <v>56</v>
      </c>
      <c r="B15" s="2">
        <v>23.79</v>
      </c>
      <c r="C15" s="2">
        <v>38.19</v>
      </c>
      <c r="D15" s="2" t="s">
        <v>8</v>
      </c>
      <c r="E15" s="2">
        <v>102.01</v>
      </c>
      <c r="F15" s="2">
        <v>87.56</v>
      </c>
      <c r="G15" s="2">
        <v>425.85</v>
      </c>
      <c r="H15" s="2">
        <v>30.8</v>
      </c>
    </row>
    <row r="16" spans="1:8" x14ac:dyDescent="0.25">
      <c r="A16" s="2" t="s">
        <v>57</v>
      </c>
      <c r="B16" s="2">
        <v>20.2</v>
      </c>
      <c r="C16" s="2">
        <v>16.79</v>
      </c>
      <c r="D16" s="2" t="s">
        <v>8</v>
      </c>
      <c r="E16" s="2">
        <v>163.41999999999999</v>
      </c>
      <c r="F16" s="2">
        <v>156.44</v>
      </c>
      <c r="G16" s="2" t="s">
        <v>8</v>
      </c>
      <c r="H16" s="2">
        <v>26.07</v>
      </c>
    </row>
    <row r="17" spans="1:8" x14ac:dyDescent="0.25">
      <c r="A17" s="2" t="s">
        <v>58</v>
      </c>
      <c r="B17" s="2">
        <v>20.16</v>
      </c>
      <c r="C17" s="2">
        <v>20.350000000000001</v>
      </c>
      <c r="D17" s="2">
        <v>19.41</v>
      </c>
      <c r="E17" s="2">
        <v>127.35</v>
      </c>
      <c r="F17" s="2">
        <v>134.62</v>
      </c>
      <c r="G17" s="2" t="s">
        <v>8</v>
      </c>
      <c r="H17" s="2">
        <v>23.8</v>
      </c>
    </row>
    <row r="18" spans="1:8" x14ac:dyDescent="0.25">
      <c r="A18" s="2" t="s">
        <v>59</v>
      </c>
      <c r="B18" s="2" t="s">
        <v>8</v>
      </c>
      <c r="C18" s="2">
        <v>27.49</v>
      </c>
      <c r="D18" s="2" t="s">
        <v>8</v>
      </c>
      <c r="E18" s="2" t="s">
        <v>8</v>
      </c>
      <c r="F18" s="2" t="s">
        <v>8</v>
      </c>
      <c r="G18" s="2" t="s">
        <v>8</v>
      </c>
      <c r="H18" s="2" t="s">
        <v>8</v>
      </c>
    </row>
    <row r="19" spans="1:8" x14ac:dyDescent="0.25">
      <c r="A19" s="2" t="s">
        <v>60</v>
      </c>
      <c r="B19" s="2">
        <v>19.989999999999998</v>
      </c>
      <c r="C19" s="2">
        <v>25.57</v>
      </c>
      <c r="D19" s="2">
        <v>20.309999999999999</v>
      </c>
      <c r="E19" s="2">
        <v>95.66</v>
      </c>
      <c r="F19" s="2">
        <v>57.29</v>
      </c>
      <c r="G19" s="2">
        <v>66.040000000000006</v>
      </c>
      <c r="H19" s="2">
        <v>27.85</v>
      </c>
    </row>
    <row r="20" spans="1:8" x14ac:dyDescent="0.25">
      <c r="A20" s="2" t="s">
        <v>61</v>
      </c>
      <c r="B20" s="2" t="s">
        <v>8</v>
      </c>
      <c r="C20" s="2">
        <v>38.4</v>
      </c>
      <c r="D20" s="2" t="s">
        <v>8</v>
      </c>
      <c r="E20" s="2" t="s">
        <v>8</v>
      </c>
      <c r="F20" s="2">
        <v>31.28</v>
      </c>
      <c r="G20" s="2" t="s">
        <v>8</v>
      </c>
      <c r="H20" s="2">
        <v>71.41</v>
      </c>
    </row>
    <row r="21" spans="1:8" x14ac:dyDescent="0.25">
      <c r="A21" s="2" t="s">
        <v>62</v>
      </c>
      <c r="B21" s="2">
        <v>24.35</v>
      </c>
      <c r="C21" s="2">
        <v>13.45</v>
      </c>
      <c r="D21" s="2" t="s">
        <v>8</v>
      </c>
      <c r="E21" s="2">
        <v>78.430000000000007</v>
      </c>
      <c r="F21" s="2" t="s">
        <v>8</v>
      </c>
      <c r="G21" s="2" t="s">
        <v>8</v>
      </c>
      <c r="H21" s="2">
        <v>13.58</v>
      </c>
    </row>
    <row r="22" spans="1:8" x14ac:dyDescent="0.25">
      <c r="A22" s="2" t="s">
        <v>63</v>
      </c>
      <c r="B22" s="2">
        <v>22.65</v>
      </c>
      <c r="C22" s="2">
        <v>17.739999999999998</v>
      </c>
      <c r="D22" s="2">
        <v>20.5</v>
      </c>
      <c r="E22" s="2" t="s">
        <v>8</v>
      </c>
      <c r="F22" s="2" t="s">
        <v>8</v>
      </c>
      <c r="G22" s="2" t="s">
        <v>8</v>
      </c>
      <c r="H22" s="2" t="s">
        <v>8</v>
      </c>
    </row>
    <row r="23" spans="1:8" x14ac:dyDescent="0.25">
      <c r="A23" s="2" t="s">
        <v>64</v>
      </c>
      <c r="B23" s="2">
        <v>21.2</v>
      </c>
      <c r="C23" s="2">
        <v>13.28</v>
      </c>
      <c r="D23" s="2">
        <v>17.579999999999998</v>
      </c>
      <c r="E23" s="2" t="s">
        <v>8</v>
      </c>
      <c r="F23" s="2" t="s">
        <v>8</v>
      </c>
      <c r="G23" s="2">
        <v>108.44</v>
      </c>
      <c r="H23" s="2">
        <v>21.6</v>
      </c>
    </row>
    <row r="24" spans="1:8" x14ac:dyDescent="0.25">
      <c r="A24" s="2" t="s">
        <v>65</v>
      </c>
      <c r="B24" s="2">
        <v>23.26</v>
      </c>
      <c r="C24" s="2">
        <v>26.49</v>
      </c>
      <c r="D24" s="2">
        <v>24.01</v>
      </c>
      <c r="E24" s="2">
        <v>60.68</v>
      </c>
      <c r="F24" s="2">
        <v>61.88</v>
      </c>
      <c r="G24" s="2" t="s">
        <v>8</v>
      </c>
      <c r="H24" s="2">
        <v>50.34</v>
      </c>
    </row>
    <row r="25" spans="1:8" x14ac:dyDescent="0.25">
      <c r="A25" s="2" t="s">
        <v>66</v>
      </c>
      <c r="B25" s="2">
        <v>19.510000000000002</v>
      </c>
      <c r="C25" s="2">
        <v>33.119999999999997</v>
      </c>
      <c r="D25" s="2">
        <v>20.52</v>
      </c>
      <c r="E25" s="2">
        <v>181.65</v>
      </c>
      <c r="F25" s="2">
        <v>137.36000000000001</v>
      </c>
      <c r="G25" s="2">
        <v>222.7</v>
      </c>
      <c r="H25" s="2">
        <v>59.13</v>
      </c>
    </row>
    <row r="26" spans="1:8" x14ac:dyDescent="0.25">
      <c r="A26" s="2" t="s">
        <v>67</v>
      </c>
      <c r="B26" s="2">
        <v>18.78</v>
      </c>
      <c r="C26" s="2">
        <v>28.52</v>
      </c>
      <c r="D26" s="2">
        <v>20.79</v>
      </c>
      <c r="E26" s="2">
        <v>195.15</v>
      </c>
      <c r="F26" s="2">
        <v>108.91</v>
      </c>
      <c r="G26" s="2">
        <v>251.8</v>
      </c>
      <c r="H26" s="2">
        <v>41.67</v>
      </c>
    </row>
    <row r="27" spans="1:8" x14ac:dyDescent="0.25">
      <c r="A27" s="2" t="s">
        <v>68</v>
      </c>
      <c r="B27" s="2">
        <v>18.52</v>
      </c>
      <c r="C27" s="2">
        <v>29.8</v>
      </c>
      <c r="D27" s="2">
        <v>19.239999999999998</v>
      </c>
      <c r="E27" s="2" t="s">
        <v>8</v>
      </c>
      <c r="F27" s="2">
        <v>96.93</v>
      </c>
      <c r="G27" s="2" t="s">
        <v>8</v>
      </c>
      <c r="H27" s="2">
        <v>33.69</v>
      </c>
    </row>
    <row r="28" spans="1:8" x14ac:dyDescent="0.25">
      <c r="A28" s="2" t="s">
        <v>69</v>
      </c>
      <c r="B28" s="2">
        <v>21.55</v>
      </c>
      <c r="C28" s="2">
        <v>18.37</v>
      </c>
      <c r="D28" s="2" t="s">
        <v>8</v>
      </c>
      <c r="E28" s="2">
        <v>191.49</v>
      </c>
      <c r="F28" s="2" t="s">
        <v>8</v>
      </c>
      <c r="G28" s="2" t="s">
        <v>8</v>
      </c>
      <c r="H28" s="2">
        <v>78.430000000000007</v>
      </c>
    </row>
    <row r="29" spans="1:8" x14ac:dyDescent="0.25">
      <c r="A29" s="2" t="s">
        <v>70</v>
      </c>
      <c r="B29" s="2">
        <v>20.09</v>
      </c>
      <c r="C29" s="2">
        <v>26.82</v>
      </c>
      <c r="D29" s="2" t="s">
        <v>8</v>
      </c>
      <c r="E29" s="2">
        <v>124.46</v>
      </c>
      <c r="F29" s="2" t="s">
        <v>8</v>
      </c>
      <c r="G29" s="2" t="s">
        <v>8</v>
      </c>
      <c r="H29" s="2">
        <v>25.49</v>
      </c>
    </row>
    <row r="30" spans="1:8" x14ac:dyDescent="0.25">
      <c r="A30" s="17" t="s">
        <v>71</v>
      </c>
      <c r="B30" s="18">
        <f>AVERAGE(B3:B29)</f>
        <v>21.3</v>
      </c>
      <c r="C30" s="18">
        <f t="shared" ref="C30:H30" si="0">AVERAGE(C3:C29)</f>
        <v>24.652916666666666</v>
      </c>
      <c r="D30" s="18">
        <f t="shared" si="0"/>
        <v>21.626666666666669</v>
      </c>
      <c r="E30" s="18">
        <f t="shared" si="0"/>
        <v>131.326875</v>
      </c>
      <c r="F30" s="18">
        <f t="shared" si="0"/>
        <v>94.331875000000025</v>
      </c>
      <c r="G30" s="18">
        <f t="shared" si="0"/>
        <v>225.20300000000003</v>
      </c>
      <c r="H30" s="18">
        <f t="shared" si="0"/>
        <v>34.783181818181816</v>
      </c>
    </row>
    <row r="31" spans="1:8" x14ac:dyDescent="0.25">
      <c r="A31" s="19" t="s">
        <v>72</v>
      </c>
      <c r="B31" s="19" t="s">
        <v>8</v>
      </c>
      <c r="C31" s="19" t="s">
        <v>8</v>
      </c>
      <c r="D31" s="19" t="s">
        <v>8</v>
      </c>
      <c r="E31" s="19" t="s">
        <v>8</v>
      </c>
      <c r="F31" s="19" t="s">
        <v>8</v>
      </c>
      <c r="G31" s="19" t="s">
        <v>8</v>
      </c>
      <c r="H31" s="19" t="s">
        <v>8</v>
      </c>
    </row>
    <row r="32" spans="1:8" x14ac:dyDescent="0.25">
      <c r="A32" s="19" t="s">
        <v>83</v>
      </c>
      <c r="B32" s="19" t="s">
        <v>8</v>
      </c>
      <c r="C32" s="19" t="s">
        <v>8</v>
      </c>
      <c r="D32" s="19" t="s">
        <v>8</v>
      </c>
      <c r="E32" s="19" t="s">
        <v>8</v>
      </c>
      <c r="F32" s="19" t="s">
        <v>8</v>
      </c>
      <c r="G32" s="19" t="s">
        <v>8</v>
      </c>
      <c r="H32" s="19" t="s">
        <v>8</v>
      </c>
    </row>
    <row r="33" spans="1:8" x14ac:dyDescent="0.25">
      <c r="A33" s="19" t="s">
        <v>82</v>
      </c>
      <c r="B33" s="19" t="s">
        <v>8</v>
      </c>
      <c r="C33" s="19" t="s">
        <v>8</v>
      </c>
      <c r="D33" s="19" t="s">
        <v>8</v>
      </c>
      <c r="E33" s="19" t="s">
        <v>8</v>
      </c>
      <c r="F33" s="19" t="s">
        <v>8</v>
      </c>
      <c r="G33" s="19" t="s">
        <v>8</v>
      </c>
      <c r="H33" s="19" t="s">
        <v>8</v>
      </c>
    </row>
    <row r="34" spans="1:8" x14ac:dyDescent="0.25">
      <c r="A34" s="19" t="s">
        <v>73</v>
      </c>
      <c r="B34" s="19" t="s">
        <v>8</v>
      </c>
      <c r="C34" s="19" t="s">
        <v>8</v>
      </c>
      <c r="D34" s="19" t="s">
        <v>8</v>
      </c>
      <c r="E34" s="19" t="s">
        <v>8</v>
      </c>
      <c r="F34" s="19" t="s">
        <v>8</v>
      </c>
      <c r="G34" s="19" t="s">
        <v>8</v>
      </c>
      <c r="H34" s="19" t="s">
        <v>8</v>
      </c>
    </row>
    <row r="35" spans="1:8" x14ac:dyDescent="0.25">
      <c r="A35" s="19" t="s">
        <v>74</v>
      </c>
      <c r="B35" s="19" t="s">
        <v>8</v>
      </c>
      <c r="C35" s="19" t="s">
        <v>8</v>
      </c>
      <c r="D35" s="19" t="s">
        <v>8</v>
      </c>
      <c r="E35" s="19" t="s">
        <v>8</v>
      </c>
      <c r="F35" s="19" t="s">
        <v>8</v>
      </c>
      <c r="G35" s="19" t="s">
        <v>8</v>
      </c>
      <c r="H35" s="19" t="s">
        <v>8</v>
      </c>
    </row>
    <row r="36" spans="1:8" x14ac:dyDescent="0.25">
      <c r="A36" s="19" t="s">
        <v>76</v>
      </c>
      <c r="B36" s="19" t="s">
        <v>8</v>
      </c>
      <c r="C36" s="19" t="s">
        <v>8</v>
      </c>
      <c r="D36" s="19" t="s">
        <v>8</v>
      </c>
      <c r="E36" s="19" t="s">
        <v>8</v>
      </c>
      <c r="F36" s="19" t="s">
        <v>8</v>
      </c>
      <c r="G36" s="19" t="s">
        <v>8</v>
      </c>
      <c r="H36" s="19" t="s">
        <v>8</v>
      </c>
    </row>
    <row r="37" spans="1:8" x14ac:dyDescent="0.25">
      <c r="A37" s="19" t="s">
        <v>77</v>
      </c>
      <c r="B37" s="19" t="s">
        <v>8</v>
      </c>
      <c r="C37" s="19" t="s">
        <v>8</v>
      </c>
      <c r="D37" s="19" t="s">
        <v>8</v>
      </c>
      <c r="E37" s="19" t="s">
        <v>8</v>
      </c>
      <c r="F37" s="19" t="s">
        <v>8</v>
      </c>
      <c r="G37" s="19" t="s">
        <v>8</v>
      </c>
      <c r="H37" s="19" t="s">
        <v>8</v>
      </c>
    </row>
    <row r="38" spans="1:8" x14ac:dyDescent="0.25">
      <c r="A38" s="19" t="s">
        <v>78</v>
      </c>
      <c r="B38" s="19" t="s">
        <v>8</v>
      </c>
      <c r="C38" s="19" t="s">
        <v>8</v>
      </c>
      <c r="D38" s="19" t="s">
        <v>8</v>
      </c>
      <c r="E38" s="19" t="s">
        <v>8</v>
      </c>
      <c r="F38" s="19" t="s">
        <v>8</v>
      </c>
      <c r="G38" s="19" t="s">
        <v>8</v>
      </c>
      <c r="H38" s="19" t="s">
        <v>8</v>
      </c>
    </row>
    <row r="39" spans="1:8" x14ac:dyDescent="0.25">
      <c r="A39" s="19" t="s">
        <v>79</v>
      </c>
      <c r="B39" s="19" t="s">
        <v>8</v>
      </c>
      <c r="C39" s="19" t="s">
        <v>8</v>
      </c>
      <c r="D39" s="19" t="s">
        <v>8</v>
      </c>
      <c r="E39" s="19" t="s">
        <v>8</v>
      </c>
      <c r="F39" s="19" t="s">
        <v>8</v>
      </c>
      <c r="G39" s="19" t="s">
        <v>8</v>
      </c>
      <c r="H39" s="19" t="s">
        <v>8</v>
      </c>
    </row>
    <row r="40" spans="1:8" x14ac:dyDescent="0.25">
      <c r="A40" s="19" t="s">
        <v>80</v>
      </c>
      <c r="B40" s="19" t="s">
        <v>8</v>
      </c>
      <c r="C40" s="19" t="s">
        <v>8</v>
      </c>
      <c r="D40" s="19" t="s">
        <v>8</v>
      </c>
      <c r="E40" s="19" t="s">
        <v>8</v>
      </c>
      <c r="F40" s="19" t="s">
        <v>8</v>
      </c>
      <c r="G40" s="19" t="s">
        <v>8</v>
      </c>
      <c r="H40" s="19" t="s">
        <v>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3" sqref="D3"/>
    </sheetView>
  </sheetViews>
  <sheetFormatPr baseColWidth="10" defaultRowHeight="15" x14ac:dyDescent="0.25"/>
  <cols>
    <col min="1" max="1" width="38.7109375" customWidth="1"/>
    <col min="2" max="2" width="12.42578125" bestFit="1" customWidth="1"/>
    <col min="3" max="3" width="25.42578125" bestFit="1" customWidth="1"/>
    <col min="4" max="4" width="24.5703125" bestFit="1" customWidth="1"/>
    <col min="5" max="5" width="7" bestFit="1" customWidth="1"/>
  </cols>
  <sheetData>
    <row r="1" spans="1:5" x14ac:dyDescent="0.25">
      <c r="A1" s="16" t="s">
        <v>42</v>
      </c>
      <c r="B1" s="16" t="s">
        <v>34</v>
      </c>
      <c r="C1" s="16" t="s">
        <v>35</v>
      </c>
      <c r="D1" s="16" t="s">
        <v>36</v>
      </c>
      <c r="E1" s="16" t="s">
        <v>37</v>
      </c>
    </row>
    <row r="2" spans="1:5" x14ac:dyDescent="0.25">
      <c r="A2" s="17" t="s">
        <v>43</v>
      </c>
      <c r="B2" s="17">
        <v>32.92</v>
      </c>
      <c r="C2" s="17">
        <v>262.13</v>
      </c>
      <c r="D2" s="17">
        <v>125.48</v>
      </c>
      <c r="E2" s="17">
        <v>104.63</v>
      </c>
    </row>
    <row r="3" spans="1:5" x14ac:dyDescent="0.25">
      <c r="A3" s="2" t="s">
        <v>44</v>
      </c>
      <c r="B3" s="2">
        <v>31.32</v>
      </c>
      <c r="C3" s="2">
        <v>179.88</v>
      </c>
      <c r="D3" s="2" t="s">
        <v>8</v>
      </c>
      <c r="E3" s="2">
        <v>92.84</v>
      </c>
    </row>
    <row r="4" spans="1:5" x14ac:dyDescent="0.25">
      <c r="A4" s="2" t="s">
        <v>45</v>
      </c>
      <c r="B4" s="2" t="s">
        <v>8</v>
      </c>
      <c r="C4" s="2">
        <v>160.31</v>
      </c>
      <c r="D4" s="2">
        <v>109.1</v>
      </c>
      <c r="E4" s="2">
        <v>94.51</v>
      </c>
    </row>
    <row r="5" spans="1:5" x14ac:dyDescent="0.25">
      <c r="A5" s="2" t="s">
        <v>46</v>
      </c>
      <c r="B5" s="2" t="s">
        <v>8</v>
      </c>
      <c r="C5" s="2">
        <v>155.88999999999999</v>
      </c>
      <c r="D5" s="2">
        <v>103.24</v>
      </c>
      <c r="E5" s="2">
        <v>90.13</v>
      </c>
    </row>
    <row r="6" spans="1:5" x14ac:dyDescent="0.25">
      <c r="A6" s="2" t="s">
        <v>47</v>
      </c>
      <c r="B6" s="2">
        <v>41.12</v>
      </c>
      <c r="C6" s="2" t="s">
        <v>8</v>
      </c>
      <c r="D6" s="2">
        <v>97.98</v>
      </c>
      <c r="E6" s="2">
        <v>77.33</v>
      </c>
    </row>
    <row r="7" spans="1:5" x14ac:dyDescent="0.25">
      <c r="A7" s="2" t="s">
        <v>48</v>
      </c>
      <c r="B7" s="2">
        <v>36.4</v>
      </c>
      <c r="C7" s="2">
        <v>289.44</v>
      </c>
      <c r="D7" s="2" t="s">
        <v>8</v>
      </c>
      <c r="E7" s="2">
        <v>87.1</v>
      </c>
    </row>
    <row r="8" spans="1:5" x14ac:dyDescent="0.25">
      <c r="A8" s="2" t="s">
        <v>49</v>
      </c>
      <c r="B8" s="2">
        <v>31.64</v>
      </c>
      <c r="C8" s="2" t="s">
        <v>8</v>
      </c>
      <c r="D8" s="2" t="s">
        <v>8</v>
      </c>
      <c r="E8" s="2" t="s">
        <v>8</v>
      </c>
    </row>
    <row r="9" spans="1:5" x14ac:dyDescent="0.25">
      <c r="A9" s="2" t="s">
        <v>50</v>
      </c>
      <c r="B9" s="2">
        <v>38.31</v>
      </c>
      <c r="C9" s="2">
        <v>176.26</v>
      </c>
      <c r="D9" s="2" t="s">
        <v>8</v>
      </c>
      <c r="E9" s="2" t="s">
        <v>8</v>
      </c>
    </row>
    <row r="10" spans="1:5" x14ac:dyDescent="0.25">
      <c r="A10" s="2" t="s">
        <v>51</v>
      </c>
      <c r="B10" s="2">
        <v>39.44</v>
      </c>
      <c r="C10" s="2">
        <v>405.32</v>
      </c>
      <c r="D10" s="2">
        <v>202.6</v>
      </c>
      <c r="E10" s="2">
        <v>143.38999999999999</v>
      </c>
    </row>
    <row r="11" spans="1:5" x14ac:dyDescent="0.25">
      <c r="A11" s="17" t="s">
        <v>52</v>
      </c>
      <c r="B11" s="17">
        <v>33.26</v>
      </c>
      <c r="C11" s="17">
        <v>265.98</v>
      </c>
      <c r="D11" s="17">
        <v>125.8</v>
      </c>
      <c r="E11" s="17">
        <v>111.58</v>
      </c>
    </row>
    <row r="12" spans="1:5" x14ac:dyDescent="0.25">
      <c r="A12" s="2" t="s">
        <v>53</v>
      </c>
      <c r="B12" s="2" t="s">
        <v>8</v>
      </c>
      <c r="C12" s="2" t="s">
        <v>8</v>
      </c>
      <c r="D12" s="2" t="s">
        <v>8</v>
      </c>
      <c r="E12" s="2" t="s">
        <v>8</v>
      </c>
    </row>
    <row r="13" spans="1:5" x14ac:dyDescent="0.25">
      <c r="A13" s="2" t="s">
        <v>54</v>
      </c>
      <c r="B13" s="2">
        <v>35.92</v>
      </c>
      <c r="C13" s="2">
        <v>315.81</v>
      </c>
      <c r="D13" s="2">
        <v>92.19</v>
      </c>
      <c r="E13" s="2">
        <v>101.57</v>
      </c>
    </row>
    <row r="14" spans="1:5" x14ac:dyDescent="0.25">
      <c r="A14" s="2" t="s">
        <v>55</v>
      </c>
      <c r="B14" s="2">
        <v>40.89</v>
      </c>
      <c r="C14" s="2">
        <v>318.08</v>
      </c>
      <c r="D14" s="2">
        <v>227.75</v>
      </c>
      <c r="E14" s="2">
        <v>143.19</v>
      </c>
    </row>
    <row r="15" spans="1:5" x14ac:dyDescent="0.25">
      <c r="A15" s="2" t="s">
        <v>56</v>
      </c>
      <c r="B15" s="2" t="s">
        <v>8</v>
      </c>
      <c r="C15" s="2">
        <v>341.29</v>
      </c>
      <c r="D15" s="2" t="s">
        <v>8</v>
      </c>
      <c r="E15" s="2" t="s">
        <v>8</v>
      </c>
    </row>
    <row r="16" spans="1:5" x14ac:dyDescent="0.25">
      <c r="A16" s="2" t="s">
        <v>57</v>
      </c>
      <c r="B16" s="2">
        <v>31.8</v>
      </c>
      <c r="C16" s="2">
        <v>109.26</v>
      </c>
      <c r="D16" s="2">
        <v>101.53</v>
      </c>
      <c r="E16" s="2">
        <v>142.1</v>
      </c>
    </row>
    <row r="17" spans="1:5" x14ac:dyDescent="0.25">
      <c r="A17" s="2" t="s">
        <v>58</v>
      </c>
      <c r="B17" s="2">
        <v>33.479999999999997</v>
      </c>
      <c r="C17" s="2">
        <v>193.45</v>
      </c>
      <c r="D17" s="2">
        <v>122.47</v>
      </c>
      <c r="E17" s="2">
        <v>92.56</v>
      </c>
    </row>
    <row r="18" spans="1:5" x14ac:dyDescent="0.25">
      <c r="A18" s="2" t="s">
        <v>59</v>
      </c>
      <c r="B18" s="2">
        <v>36.96</v>
      </c>
      <c r="C18" s="2">
        <v>457.3</v>
      </c>
      <c r="D18" s="2" t="s">
        <v>8</v>
      </c>
      <c r="E18" s="2">
        <v>272.3</v>
      </c>
    </row>
    <row r="19" spans="1:5" x14ac:dyDescent="0.25">
      <c r="A19" s="2" t="s">
        <v>60</v>
      </c>
      <c r="B19" s="2">
        <v>31.91</v>
      </c>
      <c r="C19" s="2">
        <v>167.98</v>
      </c>
      <c r="D19" s="2">
        <v>107.75</v>
      </c>
      <c r="E19" s="2">
        <v>81.790000000000006</v>
      </c>
    </row>
    <row r="20" spans="1:5" x14ac:dyDescent="0.25">
      <c r="A20" s="2" t="s">
        <v>61</v>
      </c>
      <c r="B20" s="2" t="s">
        <v>8</v>
      </c>
      <c r="C20" s="2">
        <v>245.1</v>
      </c>
      <c r="D20" s="2" t="s">
        <v>8</v>
      </c>
      <c r="E20" s="2">
        <v>122.48</v>
      </c>
    </row>
    <row r="21" spans="1:5" x14ac:dyDescent="0.25">
      <c r="A21" s="2" t="s">
        <v>62</v>
      </c>
      <c r="B21" s="2">
        <v>37.74</v>
      </c>
      <c r="C21" s="2">
        <v>246</v>
      </c>
      <c r="D21" s="2">
        <v>107.64</v>
      </c>
      <c r="E21" s="2">
        <v>83.5</v>
      </c>
    </row>
    <row r="22" spans="1:5" x14ac:dyDescent="0.25">
      <c r="A22" s="2" t="s">
        <v>63</v>
      </c>
      <c r="B22" s="2">
        <v>39.67</v>
      </c>
      <c r="C22" s="2">
        <v>361.1</v>
      </c>
      <c r="D22" s="2">
        <v>128.9</v>
      </c>
      <c r="E22" s="2">
        <v>100.85</v>
      </c>
    </row>
    <row r="23" spans="1:5" x14ac:dyDescent="0.25">
      <c r="A23" s="2" t="s">
        <v>64</v>
      </c>
      <c r="B23" s="2">
        <v>34.380000000000003</v>
      </c>
      <c r="C23" s="2">
        <v>236.56</v>
      </c>
      <c r="D23" s="2" t="s">
        <v>8</v>
      </c>
      <c r="E23" s="2">
        <v>85.78</v>
      </c>
    </row>
    <row r="24" spans="1:5" x14ac:dyDescent="0.25">
      <c r="A24" s="2" t="s">
        <v>65</v>
      </c>
      <c r="B24" s="2">
        <v>29.94</v>
      </c>
      <c r="C24" s="2">
        <v>219.92</v>
      </c>
      <c r="D24" s="2" t="s">
        <v>8</v>
      </c>
      <c r="E24" s="2">
        <v>20.64</v>
      </c>
    </row>
    <row r="25" spans="1:5" x14ac:dyDescent="0.25">
      <c r="A25" s="2" t="s">
        <v>66</v>
      </c>
      <c r="B25" s="2">
        <v>29.87</v>
      </c>
      <c r="C25" s="2">
        <v>161.13</v>
      </c>
      <c r="D25" s="2">
        <v>129.63999999999999</v>
      </c>
      <c r="E25" s="2">
        <v>86.97</v>
      </c>
    </row>
    <row r="26" spans="1:5" x14ac:dyDescent="0.25">
      <c r="A26" s="2" t="s">
        <v>67</v>
      </c>
      <c r="B26" s="2">
        <v>32.06</v>
      </c>
      <c r="C26" s="2">
        <v>223.42</v>
      </c>
      <c r="D26" s="2">
        <v>177.67</v>
      </c>
      <c r="E26" s="2">
        <v>90.53</v>
      </c>
    </row>
    <row r="27" spans="1:5" x14ac:dyDescent="0.25">
      <c r="A27" s="2" t="s">
        <v>68</v>
      </c>
      <c r="B27" s="2">
        <v>33.47</v>
      </c>
      <c r="C27" s="2">
        <v>236.74</v>
      </c>
      <c r="D27" s="2">
        <v>106.56</v>
      </c>
      <c r="E27" s="2">
        <v>85.47</v>
      </c>
    </row>
    <row r="28" spans="1:5" x14ac:dyDescent="0.25">
      <c r="A28" s="2" t="s">
        <v>69</v>
      </c>
      <c r="B28" s="2">
        <v>40.369999999999997</v>
      </c>
      <c r="C28" s="2" t="s">
        <v>8</v>
      </c>
      <c r="D28" s="2" t="s">
        <v>8</v>
      </c>
      <c r="E28" s="2" t="s">
        <v>8</v>
      </c>
    </row>
    <row r="29" spans="1:5" x14ac:dyDescent="0.25">
      <c r="A29" s="2" t="s">
        <v>70</v>
      </c>
      <c r="B29" s="2">
        <v>42.13</v>
      </c>
      <c r="C29" s="2" t="s">
        <v>8</v>
      </c>
      <c r="D29" s="2" t="s">
        <v>8</v>
      </c>
      <c r="E29" s="2" t="s">
        <v>8</v>
      </c>
    </row>
    <row r="30" spans="1:5" x14ac:dyDescent="0.25">
      <c r="A30" s="17"/>
      <c r="B30" s="18">
        <f>AVERAGE(B3:B29)</f>
        <v>35.549090909090914</v>
      </c>
      <c r="C30" s="18">
        <f>AVERAGE(C3:C29)</f>
        <v>248.46454545454546</v>
      </c>
      <c r="D30" s="18">
        <f>AVERAGE(D3:D29)</f>
        <v>129.38800000000001</v>
      </c>
      <c r="E30" s="18">
        <f>AVERAGE(E3:E29)</f>
        <v>105.07666666666665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Superficie principais cultivos</vt:lpstr>
      <vt:lpstr>Produccions principais cultivos</vt:lpstr>
      <vt:lpstr>Censo Bovino</vt:lpstr>
      <vt:lpstr>Censo Porcino</vt:lpstr>
      <vt:lpstr>Produccion por especies</vt:lpstr>
      <vt:lpstr>Produccion leite total</vt:lpstr>
      <vt:lpstr>Produccion Leite industria</vt:lpstr>
      <vt:lpstr>Precios agrícolas</vt:lpstr>
      <vt:lpstr>Precios Gandaría</vt:lpstr>
      <vt:lpstr>Precios da terra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Lastra Perez, Lucas</dc:creator>
  <cp:lastModifiedBy>Barallobre Pazos, Sofia</cp:lastModifiedBy>
  <dcterms:created xsi:type="dcterms:W3CDTF">2024-10-23T11:28:40Z</dcterms:created>
  <dcterms:modified xsi:type="dcterms:W3CDTF">2024-11-19T15:16:07Z</dcterms:modified>
</cp:coreProperties>
</file>