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GRUPOS\AGACAL_ANUARIO\10_ANUARIO ESTADÍSTICO AGARARIO\8_Galicia na UE\Entrega\"/>
    </mc:Choice>
  </mc:AlternateContent>
  <bookViews>
    <workbookView xWindow="0" yWindow="0" windowWidth="28800" windowHeight="11100" firstSheet="4" activeTab="8"/>
  </bookViews>
  <sheets>
    <sheet name="Superficie principais cultivos" sheetId="3" r:id="rId1"/>
    <sheet name="Produccions principais cultivos" sheetId="2" r:id="rId2"/>
    <sheet name="Censo Bovino" sheetId="4" r:id="rId3"/>
    <sheet name="Censo Porcino" sheetId="5" r:id="rId4"/>
    <sheet name="Produccion por especies" sheetId="6" r:id="rId5"/>
    <sheet name="Produccion leite total" sheetId="8" r:id="rId6"/>
    <sheet name="Produccion Leite na industria" sheetId="7" r:id="rId7"/>
    <sheet name="Precios agrícolas" sheetId="10" r:id="rId8"/>
    <sheet name="Precios gandaría" sheetId="11" r:id="rId9"/>
    <sheet name="Precios da terra" sheetId="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9" l="1"/>
  <c r="D27" i="9"/>
  <c r="B27" i="9"/>
  <c r="H30" i="10" l="1"/>
  <c r="G30" i="10"/>
  <c r="F30" i="10"/>
  <c r="E30" i="10"/>
  <c r="D30" i="10"/>
  <c r="C30" i="10"/>
  <c r="B30" i="10"/>
  <c r="C29" i="8" l="1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B30" i="7" l="1"/>
  <c r="C29" i="7" s="1"/>
  <c r="C24" i="7" l="1"/>
  <c r="C19" i="7"/>
  <c r="C21" i="7"/>
  <c r="C11" i="7"/>
  <c r="C12" i="7"/>
  <c r="C13" i="7"/>
  <c r="C25" i="7"/>
  <c r="C6" i="7"/>
  <c r="C8" i="7"/>
  <c r="C10" i="7"/>
  <c r="C23" i="7"/>
  <c r="C2" i="7"/>
  <c r="C14" i="7"/>
  <c r="C26" i="7"/>
  <c r="C7" i="7"/>
  <c r="C9" i="7"/>
  <c r="C3" i="7"/>
  <c r="C27" i="7"/>
  <c r="C4" i="7"/>
  <c r="C16" i="7"/>
  <c r="C28" i="7"/>
  <c r="C20" i="7"/>
  <c r="C22" i="7"/>
  <c r="C15" i="7"/>
  <c r="C5" i="7"/>
  <c r="C17" i="7"/>
  <c r="F30" i="6" l="1"/>
  <c r="G29" i="6" s="1"/>
  <c r="E29" i="6"/>
  <c r="C29" i="6"/>
  <c r="E28" i="6"/>
  <c r="C28" i="6"/>
  <c r="G27" i="6"/>
  <c r="E27" i="6"/>
  <c r="C27" i="6"/>
  <c r="E26" i="6"/>
  <c r="C26" i="6"/>
  <c r="E25" i="6"/>
  <c r="C25" i="6"/>
  <c r="E24" i="6"/>
  <c r="C24" i="6"/>
  <c r="G23" i="6"/>
  <c r="E23" i="6"/>
  <c r="C23" i="6"/>
  <c r="E22" i="6"/>
  <c r="C22" i="6"/>
  <c r="E21" i="6"/>
  <c r="C21" i="6"/>
  <c r="E20" i="6"/>
  <c r="C20" i="6"/>
  <c r="G19" i="6"/>
  <c r="E19" i="6"/>
  <c r="C19" i="6"/>
  <c r="E18" i="6"/>
  <c r="C18" i="6"/>
  <c r="G17" i="6"/>
  <c r="E17" i="6"/>
  <c r="C17" i="6"/>
  <c r="E16" i="6"/>
  <c r="C16" i="6"/>
  <c r="G15" i="6"/>
  <c r="E15" i="6"/>
  <c r="C15" i="6"/>
  <c r="E14" i="6"/>
  <c r="C14" i="6"/>
  <c r="G13" i="6"/>
  <c r="E13" i="6"/>
  <c r="C13" i="6"/>
  <c r="E12" i="6"/>
  <c r="C12" i="6"/>
  <c r="G11" i="6"/>
  <c r="E11" i="6"/>
  <c r="C11" i="6"/>
  <c r="G10" i="6"/>
  <c r="E10" i="6"/>
  <c r="C10" i="6"/>
  <c r="G9" i="6"/>
  <c r="E9" i="6"/>
  <c r="C9" i="6"/>
  <c r="E8" i="6"/>
  <c r="C8" i="6"/>
  <c r="G7" i="6"/>
  <c r="E7" i="6"/>
  <c r="C7" i="6"/>
  <c r="G6" i="6"/>
  <c r="E6" i="6"/>
  <c r="C6" i="6"/>
  <c r="G5" i="6"/>
  <c r="E5" i="6"/>
  <c r="C5" i="6"/>
  <c r="G4" i="6"/>
  <c r="E4" i="6"/>
  <c r="C4" i="6"/>
  <c r="G3" i="6"/>
  <c r="E3" i="6"/>
  <c r="C3" i="6"/>
  <c r="G2" i="6"/>
  <c r="E2" i="6"/>
  <c r="C2" i="6"/>
  <c r="G26" i="6" l="1"/>
  <c r="G28" i="6"/>
  <c r="G22" i="6"/>
  <c r="G24" i="6"/>
  <c r="G12" i="6"/>
  <c r="G14" i="6"/>
  <c r="G16" i="6"/>
  <c r="G18" i="6"/>
  <c r="G20" i="6"/>
  <c r="G25" i="6"/>
  <c r="Q29" i="5" l="1"/>
  <c r="O29" i="5"/>
  <c r="M29" i="5"/>
  <c r="K29" i="5"/>
  <c r="I29" i="5"/>
  <c r="G29" i="5"/>
  <c r="E29" i="5"/>
  <c r="C29" i="5"/>
  <c r="Q28" i="5"/>
  <c r="O28" i="5"/>
  <c r="M28" i="5"/>
  <c r="K28" i="5"/>
  <c r="I28" i="5"/>
  <c r="G28" i="5"/>
  <c r="E28" i="5"/>
  <c r="C28" i="5"/>
  <c r="Q27" i="5"/>
  <c r="O27" i="5"/>
  <c r="M27" i="5"/>
  <c r="K27" i="5"/>
  <c r="I27" i="5"/>
  <c r="G27" i="5"/>
  <c r="E27" i="5"/>
  <c r="C27" i="5"/>
  <c r="Q26" i="5"/>
  <c r="O26" i="5"/>
  <c r="M26" i="5"/>
  <c r="K26" i="5"/>
  <c r="I26" i="5"/>
  <c r="G26" i="5"/>
  <c r="E26" i="5"/>
  <c r="C26" i="5"/>
  <c r="Q25" i="5"/>
  <c r="O25" i="5"/>
  <c r="M25" i="5"/>
  <c r="K25" i="5"/>
  <c r="I25" i="5"/>
  <c r="G25" i="5"/>
  <c r="E25" i="5"/>
  <c r="C25" i="5"/>
  <c r="Q24" i="5"/>
  <c r="O24" i="5"/>
  <c r="M24" i="5"/>
  <c r="K24" i="5"/>
  <c r="I24" i="5"/>
  <c r="G24" i="5"/>
  <c r="E24" i="5"/>
  <c r="C24" i="5"/>
  <c r="Q23" i="5"/>
  <c r="O23" i="5"/>
  <c r="M23" i="5"/>
  <c r="K23" i="5"/>
  <c r="I23" i="5"/>
  <c r="G23" i="5"/>
  <c r="E23" i="5"/>
  <c r="C23" i="5"/>
  <c r="Q22" i="5"/>
  <c r="O22" i="5"/>
  <c r="M22" i="5"/>
  <c r="K22" i="5"/>
  <c r="I22" i="5"/>
  <c r="G22" i="5"/>
  <c r="E22" i="5"/>
  <c r="C22" i="5"/>
  <c r="Q21" i="5"/>
  <c r="O21" i="5"/>
  <c r="M21" i="5"/>
  <c r="K21" i="5"/>
  <c r="I21" i="5"/>
  <c r="G21" i="5"/>
  <c r="E21" i="5"/>
  <c r="C21" i="5"/>
  <c r="Q20" i="5"/>
  <c r="O20" i="5"/>
  <c r="M20" i="5"/>
  <c r="K20" i="5"/>
  <c r="I20" i="5"/>
  <c r="G20" i="5"/>
  <c r="E20" i="5"/>
  <c r="C20" i="5"/>
  <c r="Q19" i="5"/>
  <c r="O19" i="5"/>
  <c r="M19" i="5"/>
  <c r="K19" i="5"/>
  <c r="I19" i="5"/>
  <c r="G19" i="5"/>
  <c r="E19" i="5"/>
  <c r="C19" i="5"/>
  <c r="Q18" i="5"/>
  <c r="O18" i="5"/>
  <c r="M18" i="5"/>
  <c r="K18" i="5"/>
  <c r="I18" i="5"/>
  <c r="G18" i="5"/>
  <c r="E18" i="5"/>
  <c r="C18" i="5"/>
  <c r="Q17" i="5"/>
  <c r="O17" i="5"/>
  <c r="M17" i="5"/>
  <c r="K17" i="5"/>
  <c r="I17" i="5"/>
  <c r="G17" i="5"/>
  <c r="E17" i="5"/>
  <c r="C17" i="5"/>
  <c r="Q16" i="5"/>
  <c r="O16" i="5"/>
  <c r="M16" i="5"/>
  <c r="K16" i="5"/>
  <c r="I16" i="5"/>
  <c r="G16" i="5"/>
  <c r="E16" i="5"/>
  <c r="C16" i="5"/>
  <c r="Q15" i="5"/>
  <c r="O15" i="5"/>
  <c r="M15" i="5"/>
  <c r="K15" i="5"/>
  <c r="I15" i="5"/>
  <c r="G15" i="5"/>
  <c r="E15" i="5"/>
  <c r="C15" i="5"/>
  <c r="Q14" i="5"/>
  <c r="O14" i="5"/>
  <c r="M14" i="5"/>
  <c r="K14" i="5"/>
  <c r="I14" i="5"/>
  <c r="G14" i="5"/>
  <c r="E14" i="5"/>
  <c r="C14" i="5"/>
  <c r="Q13" i="5"/>
  <c r="O13" i="5"/>
  <c r="M13" i="5"/>
  <c r="K13" i="5"/>
  <c r="I13" i="5"/>
  <c r="G13" i="5"/>
  <c r="E13" i="5"/>
  <c r="C13" i="5"/>
  <c r="Q12" i="5"/>
  <c r="O12" i="5"/>
  <c r="M12" i="5"/>
  <c r="K12" i="5"/>
  <c r="I12" i="5"/>
  <c r="G12" i="5"/>
  <c r="E12" i="5"/>
  <c r="C12" i="5"/>
  <c r="Q11" i="5"/>
  <c r="O11" i="5"/>
  <c r="M11" i="5"/>
  <c r="K11" i="5"/>
  <c r="I11" i="5"/>
  <c r="G11" i="5"/>
  <c r="E11" i="5"/>
  <c r="C11" i="5"/>
  <c r="Q10" i="5"/>
  <c r="O10" i="5"/>
  <c r="M10" i="5"/>
  <c r="K10" i="5"/>
  <c r="I10" i="5"/>
  <c r="G10" i="5"/>
  <c r="E10" i="5"/>
  <c r="C10" i="5"/>
  <c r="Q9" i="5"/>
  <c r="O9" i="5"/>
  <c r="M9" i="5"/>
  <c r="K9" i="5"/>
  <c r="I9" i="5"/>
  <c r="G9" i="5"/>
  <c r="E9" i="5"/>
  <c r="C9" i="5"/>
  <c r="Q8" i="5"/>
  <c r="O8" i="5"/>
  <c r="M8" i="5"/>
  <c r="K8" i="5"/>
  <c r="I8" i="5"/>
  <c r="G8" i="5"/>
  <c r="E8" i="5"/>
  <c r="C8" i="5"/>
  <c r="Q7" i="5"/>
  <c r="O7" i="5"/>
  <c r="M7" i="5"/>
  <c r="K7" i="5"/>
  <c r="I7" i="5"/>
  <c r="G7" i="5"/>
  <c r="E7" i="5"/>
  <c r="C7" i="5"/>
  <c r="Q6" i="5"/>
  <c r="O6" i="5"/>
  <c r="M6" i="5"/>
  <c r="K6" i="5"/>
  <c r="I6" i="5"/>
  <c r="G6" i="5"/>
  <c r="E6" i="5"/>
  <c r="C6" i="5"/>
  <c r="Q5" i="5"/>
  <c r="O5" i="5"/>
  <c r="M5" i="5"/>
  <c r="K5" i="5"/>
  <c r="I5" i="5"/>
  <c r="G5" i="5"/>
  <c r="E5" i="5"/>
  <c r="C5" i="5"/>
  <c r="Q4" i="5"/>
  <c r="O4" i="5"/>
  <c r="M4" i="5"/>
  <c r="K4" i="5"/>
  <c r="I4" i="5"/>
  <c r="G4" i="5"/>
  <c r="E4" i="5"/>
  <c r="C4" i="5"/>
  <c r="Q3" i="5"/>
  <c r="O3" i="5"/>
  <c r="M3" i="5"/>
  <c r="K3" i="5"/>
  <c r="I3" i="5"/>
  <c r="G3" i="5"/>
  <c r="E3" i="5"/>
  <c r="C3" i="5"/>
  <c r="Q2" i="5"/>
  <c r="O2" i="5"/>
  <c r="M2" i="5"/>
  <c r="K2" i="5"/>
  <c r="I2" i="5"/>
  <c r="G2" i="5"/>
  <c r="E2" i="5"/>
  <c r="C2" i="5"/>
  <c r="J40" i="4" l="1"/>
  <c r="B40" i="4"/>
  <c r="J39" i="4"/>
  <c r="B39" i="4"/>
  <c r="J38" i="4"/>
  <c r="B38" i="4"/>
  <c r="J37" i="4"/>
  <c r="B37" i="4"/>
  <c r="J36" i="4"/>
  <c r="B36" i="4"/>
  <c r="J35" i="4"/>
  <c r="B35" i="4"/>
  <c r="J34" i="4"/>
  <c r="B34" i="4"/>
  <c r="J33" i="4"/>
  <c r="B33" i="4"/>
  <c r="J32" i="4"/>
  <c r="B32" i="4"/>
  <c r="J31" i="4"/>
  <c r="B31" i="4"/>
  <c r="J30" i="4"/>
  <c r="B30" i="4"/>
  <c r="O29" i="4"/>
  <c r="M29" i="4"/>
  <c r="J29" i="4"/>
  <c r="I29" i="4"/>
  <c r="G29" i="4"/>
  <c r="E29" i="4"/>
  <c r="B29" i="4"/>
  <c r="C29" i="4" s="1"/>
  <c r="O28" i="4"/>
  <c r="M28" i="4"/>
  <c r="J28" i="4"/>
  <c r="I28" i="4"/>
  <c r="G28" i="4"/>
  <c r="E28" i="4"/>
  <c r="B28" i="4"/>
  <c r="C28" i="4" s="1"/>
  <c r="O27" i="4"/>
  <c r="M27" i="4"/>
  <c r="J27" i="4"/>
  <c r="K27" i="4" s="1"/>
  <c r="I27" i="4"/>
  <c r="G27" i="4"/>
  <c r="E27" i="4"/>
  <c r="B27" i="4"/>
  <c r="C27" i="4" s="1"/>
  <c r="O26" i="4"/>
  <c r="M26" i="4"/>
  <c r="J26" i="4"/>
  <c r="I26" i="4"/>
  <c r="G26" i="4"/>
  <c r="E26" i="4"/>
  <c r="B26" i="4"/>
  <c r="C26" i="4" s="1"/>
  <c r="O25" i="4"/>
  <c r="M25" i="4"/>
  <c r="J25" i="4"/>
  <c r="I25" i="4"/>
  <c r="G25" i="4"/>
  <c r="E25" i="4"/>
  <c r="B25" i="4"/>
  <c r="C25" i="4" s="1"/>
  <c r="O24" i="4"/>
  <c r="M24" i="4"/>
  <c r="J24" i="4"/>
  <c r="I24" i="4"/>
  <c r="G24" i="4"/>
  <c r="E24" i="4"/>
  <c r="B24" i="4"/>
  <c r="C24" i="4" s="1"/>
  <c r="O23" i="4"/>
  <c r="M23" i="4"/>
  <c r="J23" i="4"/>
  <c r="I23" i="4"/>
  <c r="G23" i="4"/>
  <c r="E23" i="4"/>
  <c r="C23" i="4"/>
  <c r="B23" i="4"/>
  <c r="O22" i="4"/>
  <c r="M22" i="4"/>
  <c r="J22" i="4"/>
  <c r="I22" i="4"/>
  <c r="G22" i="4"/>
  <c r="E22" i="4"/>
  <c r="B22" i="4"/>
  <c r="C22" i="4" s="1"/>
  <c r="O21" i="4"/>
  <c r="M21" i="4"/>
  <c r="J21" i="4"/>
  <c r="I21" i="4"/>
  <c r="G21" i="4"/>
  <c r="E21" i="4"/>
  <c r="B21" i="4"/>
  <c r="C21" i="4" s="1"/>
  <c r="O20" i="4"/>
  <c r="M20" i="4"/>
  <c r="J20" i="4"/>
  <c r="I20" i="4"/>
  <c r="G20" i="4"/>
  <c r="E20" i="4"/>
  <c r="B20" i="4"/>
  <c r="C20" i="4" s="1"/>
  <c r="O19" i="4"/>
  <c r="M19" i="4"/>
  <c r="J19" i="4"/>
  <c r="I19" i="4"/>
  <c r="G19" i="4"/>
  <c r="E19" i="4"/>
  <c r="B19" i="4"/>
  <c r="C19" i="4" s="1"/>
  <c r="O18" i="4"/>
  <c r="M18" i="4"/>
  <c r="J18" i="4"/>
  <c r="K18" i="4" s="1"/>
  <c r="I18" i="4"/>
  <c r="G18" i="4"/>
  <c r="E18" i="4"/>
  <c r="B18" i="4"/>
  <c r="C18" i="4" s="1"/>
  <c r="O17" i="4"/>
  <c r="M17" i="4"/>
  <c r="J17" i="4"/>
  <c r="I17" i="4"/>
  <c r="G17" i="4"/>
  <c r="E17" i="4"/>
  <c r="B17" i="4"/>
  <c r="C17" i="4" s="1"/>
  <c r="O16" i="4"/>
  <c r="M16" i="4"/>
  <c r="J16" i="4"/>
  <c r="I16" i="4"/>
  <c r="G16" i="4"/>
  <c r="E16" i="4"/>
  <c r="B16" i="4"/>
  <c r="C16" i="4" s="1"/>
  <c r="O15" i="4"/>
  <c r="M15" i="4"/>
  <c r="J15" i="4"/>
  <c r="I15" i="4"/>
  <c r="G15" i="4"/>
  <c r="E15" i="4"/>
  <c r="B15" i="4"/>
  <c r="C15" i="4" s="1"/>
  <c r="O14" i="4"/>
  <c r="M14" i="4"/>
  <c r="J14" i="4"/>
  <c r="I14" i="4"/>
  <c r="G14" i="4"/>
  <c r="E14" i="4"/>
  <c r="B14" i="4"/>
  <c r="C14" i="4" s="1"/>
  <c r="O13" i="4"/>
  <c r="M13" i="4"/>
  <c r="J13" i="4"/>
  <c r="K13" i="4" s="1"/>
  <c r="I13" i="4"/>
  <c r="G13" i="4"/>
  <c r="E13" i="4"/>
  <c r="B13" i="4"/>
  <c r="C13" i="4" s="1"/>
  <c r="O12" i="4"/>
  <c r="M12" i="4"/>
  <c r="J12" i="4"/>
  <c r="I12" i="4"/>
  <c r="G12" i="4"/>
  <c r="E12" i="4"/>
  <c r="B12" i="4"/>
  <c r="C12" i="4" s="1"/>
  <c r="O11" i="4"/>
  <c r="M11" i="4"/>
  <c r="J11" i="4"/>
  <c r="I11" i="4"/>
  <c r="G11" i="4"/>
  <c r="E11" i="4"/>
  <c r="C11" i="4"/>
  <c r="B11" i="4"/>
  <c r="O10" i="4"/>
  <c r="M10" i="4"/>
  <c r="J10" i="4"/>
  <c r="I10" i="4"/>
  <c r="G10" i="4"/>
  <c r="E10" i="4"/>
  <c r="B10" i="4"/>
  <c r="C10" i="4" s="1"/>
  <c r="O9" i="4"/>
  <c r="M9" i="4"/>
  <c r="J9" i="4"/>
  <c r="I9" i="4"/>
  <c r="G9" i="4"/>
  <c r="E9" i="4"/>
  <c r="B9" i="4"/>
  <c r="C9" i="4" s="1"/>
  <c r="O8" i="4"/>
  <c r="M8" i="4"/>
  <c r="J8" i="4"/>
  <c r="K8" i="4" s="1"/>
  <c r="I8" i="4"/>
  <c r="G8" i="4"/>
  <c r="E8" i="4"/>
  <c r="B8" i="4"/>
  <c r="C8" i="4" s="1"/>
  <c r="O7" i="4"/>
  <c r="M7" i="4"/>
  <c r="J7" i="4"/>
  <c r="I7" i="4"/>
  <c r="G7" i="4"/>
  <c r="E7" i="4"/>
  <c r="B7" i="4"/>
  <c r="C7" i="4" s="1"/>
  <c r="O6" i="4"/>
  <c r="M6" i="4"/>
  <c r="J6" i="4"/>
  <c r="I6" i="4"/>
  <c r="G6" i="4"/>
  <c r="E6" i="4"/>
  <c r="B6" i="4"/>
  <c r="C6" i="4" s="1"/>
  <c r="O5" i="4"/>
  <c r="M5" i="4"/>
  <c r="J5" i="4"/>
  <c r="K5" i="4" s="1"/>
  <c r="I5" i="4"/>
  <c r="G5" i="4"/>
  <c r="E5" i="4"/>
  <c r="B5" i="4"/>
  <c r="C5" i="4" s="1"/>
  <c r="O4" i="4"/>
  <c r="M4" i="4"/>
  <c r="J4" i="4"/>
  <c r="K4" i="4" s="1"/>
  <c r="I4" i="4"/>
  <c r="G4" i="4"/>
  <c r="E4" i="4"/>
  <c r="B4" i="4"/>
  <c r="C4" i="4" s="1"/>
  <c r="O3" i="4"/>
  <c r="M3" i="4"/>
  <c r="J3" i="4"/>
  <c r="I3" i="4"/>
  <c r="G3" i="4"/>
  <c r="E3" i="4"/>
  <c r="B3" i="4"/>
  <c r="C3" i="4" s="1"/>
  <c r="O2" i="4"/>
  <c r="M2" i="4"/>
  <c r="J2" i="4"/>
  <c r="I2" i="4"/>
  <c r="G2" i="4"/>
  <c r="E2" i="4"/>
  <c r="C2" i="4"/>
  <c r="K2" i="4" l="1"/>
  <c r="K6" i="4"/>
  <c r="K15" i="4"/>
  <c r="K20" i="4"/>
  <c r="K25" i="4"/>
  <c r="K11" i="4"/>
  <c r="K16" i="4"/>
  <c r="K21" i="4"/>
  <c r="K26" i="4"/>
  <c r="K3" i="4"/>
  <c r="K7" i="4"/>
  <c r="K12" i="4"/>
  <c r="K17" i="4"/>
  <c r="K22" i="4"/>
  <c r="K9" i="4"/>
  <c r="K14" i="4"/>
  <c r="K23" i="4"/>
  <c r="K28" i="4"/>
  <c r="K10" i="4"/>
  <c r="K19" i="4"/>
  <c r="K24" i="4"/>
  <c r="K29" i="4"/>
  <c r="G42" i="2"/>
  <c r="G41" i="2"/>
  <c r="G40" i="2"/>
  <c r="G39" i="2"/>
  <c r="G38" i="2"/>
  <c r="G37" i="2"/>
  <c r="G36" i="2"/>
  <c r="G35" i="2"/>
  <c r="G34" i="2"/>
  <c r="G33" i="2"/>
  <c r="G32" i="2"/>
  <c r="G31" i="2"/>
  <c r="M29" i="2"/>
  <c r="K29" i="2"/>
  <c r="I29" i="2"/>
  <c r="G29" i="2"/>
  <c r="E29" i="2"/>
  <c r="C29" i="2"/>
  <c r="M28" i="2"/>
  <c r="K28" i="2"/>
  <c r="I28" i="2"/>
  <c r="G28" i="2"/>
  <c r="E28" i="2"/>
  <c r="C28" i="2"/>
  <c r="M27" i="2"/>
  <c r="K27" i="2"/>
  <c r="I27" i="2"/>
  <c r="G27" i="2"/>
  <c r="E27" i="2"/>
  <c r="C27" i="2"/>
  <c r="M26" i="2"/>
  <c r="K26" i="2"/>
  <c r="I26" i="2"/>
  <c r="G26" i="2"/>
  <c r="E26" i="2"/>
  <c r="C26" i="2"/>
  <c r="M25" i="2"/>
  <c r="K25" i="2"/>
  <c r="I25" i="2"/>
  <c r="G25" i="2"/>
  <c r="E25" i="2"/>
  <c r="C25" i="2"/>
  <c r="M24" i="2"/>
  <c r="K24" i="2"/>
  <c r="I24" i="2"/>
  <c r="G24" i="2"/>
  <c r="E24" i="2"/>
  <c r="C24" i="2"/>
  <c r="M23" i="2"/>
  <c r="K23" i="2"/>
  <c r="I23" i="2"/>
  <c r="G23" i="2"/>
  <c r="E23" i="2"/>
  <c r="C23" i="2"/>
  <c r="M22" i="2"/>
  <c r="K22" i="2"/>
  <c r="I22" i="2"/>
  <c r="G22" i="2"/>
  <c r="E22" i="2"/>
  <c r="C22" i="2"/>
  <c r="M21" i="2"/>
  <c r="K21" i="2"/>
  <c r="I21" i="2"/>
  <c r="G21" i="2"/>
  <c r="E21" i="2"/>
  <c r="C21" i="2"/>
  <c r="M20" i="2"/>
  <c r="K20" i="2"/>
  <c r="I20" i="2"/>
  <c r="G20" i="2"/>
  <c r="E20" i="2"/>
  <c r="C20" i="2"/>
  <c r="M19" i="2"/>
  <c r="K19" i="2"/>
  <c r="I19" i="2"/>
  <c r="G19" i="2"/>
  <c r="E19" i="2"/>
  <c r="C19" i="2"/>
  <c r="M18" i="2"/>
  <c r="K18" i="2"/>
  <c r="I18" i="2"/>
  <c r="G18" i="2"/>
  <c r="E18" i="2"/>
  <c r="C18" i="2"/>
  <c r="M17" i="2"/>
  <c r="K17" i="2"/>
  <c r="I17" i="2"/>
  <c r="G17" i="2"/>
  <c r="E17" i="2"/>
  <c r="C17" i="2"/>
  <c r="M16" i="2"/>
  <c r="K16" i="2"/>
  <c r="I16" i="2"/>
  <c r="G16" i="2"/>
  <c r="E16" i="2"/>
  <c r="C16" i="2"/>
  <c r="M15" i="2"/>
  <c r="K15" i="2"/>
  <c r="I15" i="2"/>
  <c r="G15" i="2"/>
  <c r="E15" i="2"/>
  <c r="C15" i="2"/>
  <c r="M14" i="2"/>
  <c r="K14" i="2"/>
  <c r="I14" i="2"/>
  <c r="G14" i="2"/>
  <c r="E14" i="2"/>
  <c r="C14" i="2"/>
  <c r="M13" i="2"/>
  <c r="K13" i="2"/>
  <c r="I13" i="2"/>
  <c r="G13" i="2"/>
  <c r="E13" i="2"/>
  <c r="C13" i="2"/>
  <c r="M12" i="2"/>
  <c r="K12" i="2"/>
  <c r="I12" i="2"/>
  <c r="G12" i="2"/>
  <c r="E12" i="2"/>
  <c r="C12" i="2"/>
  <c r="M11" i="2"/>
  <c r="K11" i="2"/>
  <c r="I11" i="2"/>
  <c r="G11" i="2"/>
  <c r="E11" i="2"/>
  <c r="C11" i="2"/>
  <c r="M10" i="2"/>
  <c r="K10" i="2"/>
  <c r="I10" i="2"/>
  <c r="G10" i="2"/>
  <c r="E10" i="2"/>
  <c r="C10" i="2"/>
  <c r="M9" i="2"/>
  <c r="K9" i="2"/>
  <c r="I9" i="2"/>
  <c r="G9" i="2"/>
  <c r="E9" i="2"/>
  <c r="C9" i="2"/>
  <c r="M8" i="2"/>
  <c r="K8" i="2"/>
  <c r="I8" i="2"/>
  <c r="G8" i="2"/>
  <c r="E8" i="2"/>
  <c r="C8" i="2"/>
  <c r="M7" i="2"/>
  <c r="K7" i="2"/>
  <c r="I7" i="2"/>
  <c r="G7" i="2"/>
  <c r="E7" i="2"/>
  <c r="C7" i="2"/>
  <c r="M6" i="2"/>
  <c r="K6" i="2"/>
  <c r="I6" i="2"/>
  <c r="G6" i="2"/>
  <c r="E6" i="2"/>
  <c r="C6" i="2"/>
  <c r="M5" i="2"/>
  <c r="K5" i="2"/>
  <c r="I5" i="2"/>
  <c r="G5" i="2"/>
  <c r="E5" i="2"/>
  <c r="C5" i="2"/>
  <c r="M4" i="2"/>
  <c r="K4" i="2"/>
  <c r="I4" i="2"/>
  <c r="G4" i="2"/>
  <c r="E4" i="2"/>
  <c r="C4" i="2"/>
  <c r="M3" i="2"/>
  <c r="K3" i="2"/>
  <c r="I3" i="2"/>
  <c r="G3" i="2"/>
  <c r="E3" i="2"/>
  <c r="C3" i="2"/>
  <c r="M2" i="2"/>
  <c r="K2" i="2"/>
  <c r="I2" i="2"/>
  <c r="G2" i="2"/>
  <c r="E2" i="2"/>
  <c r="C2" i="2"/>
  <c r="P42" i="3" l="1"/>
  <c r="N42" i="3"/>
  <c r="L42" i="3"/>
  <c r="J42" i="3"/>
  <c r="H42" i="3"/>
  <c r="F42" i="3"/>
  <c r="D42" i="3"/>
  <c r="P41" i="3"/>
  <c r="N41" i="3"/>
  <c r="L41" i="3"/>
  <c r="J41" i="3"/>
  <c r="H41" i="3"/>
  <c r="F41" i="3"/>
  <c r="D41" i="3"/>
  <c r="P40" i="3"/>
  <c r="N40" i="3"/>
  <c r="L40" i="3"/>
  <c r="J40" i="3"/>
  <c r="H40" i="3"/>
  <c r="F40" i="3"/>
  <c r="D40" i="3"/>
  <c r="P39" i="3"/>
  <c r="N39" i="3"/>
  <c r="L39" i="3"/>
  <c r="J39" i="3"/>
  <c r="H39" i="3"/>
  <c r="F39" i="3"/>
  <c r="D39" i="3"/>
  <c r="P38" i="3"/>
  <c r="N38" i="3"/>
  <c r="L38" i="3"/>
  <c r="J38" i="3"/>
  <c r="H38" i="3"/>
  <c r="F38" i="3"/>
  <c r="D38" i="3"/>
  <c r="P37" i="3"/>
  <c r="N37" i="3"/>
  <c r="L37" i="3"/>
  <c r="J37" i="3"/>
  <c r="H37" i="3"/>
  <c r="F37" i="3"/>
  <c r="D37" i="3"/>
  <c r="P36" i="3"/>
  <c r="N36" i="3"/>
  <c r="L36" i="3"/>
  <c r="J36" i="3"/>
  <c r="H36" i="3"/>
  <c r="F36" i="3"/>
  <c r="D36" i="3"/>
  <c r="P35" i="3"/>
  <c r="N35" i="3"/>
  <c r="L35" i="3"/>
  <c r="J35" i="3"/>
  <c r="H35" i="3"/>
  <c r="F35" i="3"/>
  <c r="D35" i="3"/>
  <c r="P34" i="3"/>
  <c r="N34" i="3"/>
  <c r="L34" i="3"/>
  <c r="J34" i="3"/>
  <c r="H34" i="3"/>
  <c r="F34" i="3"/>
  <c r="D34" i="3"/>
  <c r="P33" i="3"/>
  <c r="N33" i="3"/>
  <c r="L33" i="3"/>
  <c r="J33" i="3"/>
  <c r="H33" i="3"/>
  <c r="F33" i="3"/>
  <c r="D33" i="3"/>
  <c r="P32" i="3"/>
  <c r="N32" i="3"/>
  <c r="L32" i="3"/>
  <c r="J32" i="3"/>
  <c r="H32" i="3"/>
  <c r="F32" i="3"/>
  <c r="D32" i="3"/>
  <c r="P31" i="3"/>
  <c r="N31" i="3"/>
  <c r="L31" i="3"/>
  <c r="J31" i="3"/>
  <c r="H31" i="3"/>
  <c r="F31" i="3"/>
  <c r="D31" i="3"/>
  <c r="P30" i="3"/>
  <c r="N30" i="3"/>
  <c r="L30" i="3"/>
  <c r="J30" i="3"/>
  <c r="H30" i="3"/>
  <c r="F30" i="3"/>
  <c r="D30" i="3"/>
  <c r="P29" i="3"/>
  <c r="N29" i="3"/>
  <c r="L29" i="3"/>
  <c r="J29" i="3"/>
  <c r="H29" i="3"/>
  <c r="F29" i="3"/>
  <c r="D29" i="3"/>
  <c r="P28" i="3"/>
  <c r="N28" i="3"/>
  <c r="L28" i="3"/>
  <c r="J28" i="3"/>
  <c r="H28" i="3"/>
  <c r="F28" i="3"/>
  <c r="D28" i="3"/>
  <c r="P27" i="3"/>
  <c r="N27" i="3"/>
  <c r="L27" i="3"/>
  <c r="J27" i="3"/>
  <c r="H27" i="3"/>
  <c r="F27" i="3"/>
  <c r="D27" i="3"/>
  <c r="P26" i="3"/>
  <c r="N26" i="3"/>
  <c r="L26" i="3"/>
  <c r="J26" i="3"/>
  <c r="H26" i="3"/>
  <c r="F26" i="3"/>
  <c r="D26" i="3"/>
  <c r="P25" i="3"/>
  <c r="N25" i="3"/>
  <c r="L25" i="3"/>
  <c r="J25" i="3"/>
  <c r="H25" i="3"/>
  <c r="F25" i="3"/>
  <c r="D25" i="3"/>
  <c r="P24" i="3"/>
  <c r="N24" i="3"/>
  <c r="L24" i="3"/>
  <c r="J24" i="3"/>
  <c r="H24" i="3"/>
  <c r="F24" i="3"/>
  <c r="D24" i="3"/>
  <c r="P23" i="3"/>
  <c r="N23" i="3"/>
  <c r="L23" i="3"/>
  <c r="J23" i="3"/>
  <c r="H23" i="3"/>
  <c r="F23" i="3"/>
  <c r="D23" i="3"/>
  <c r="P22" i="3"/>
  <c r="N22" i="3"/>
  <c r="L22" i="3"/>
  <c r="J22" i="3"/>
  <c r="H22" i="3"/>
  <c r="F22" i="3"/>
  <c r="D22" i="3"/>
  <c r="P21" i="3"/>
  <c r="N21" i="3"/>
  <c r="L21" i="3"/>
  <c r="J21" i="3"/>
  <c r="H21" i="3"/>
  <c r="F21" i="3"/>
  <c r="D21" i="3"/>
  <c r="P20" i="3"/>
  <c r="N20" i="3"/>
  <c r="L20" i="3"/>
  <c r="J20" i="3"/>
  <c r="H20" i="3"/>
  <c r="F20" i="3"/>
  <c r="D20" i="3"/>
  <c r="P19" i="3"/>
  <c r="N19" i="3"/>
  <c r="L19" i="3"/>
  <c r="J19" i="3"/>
  <c r="H19" i="3"/>
  <c r="F19" i="3"/>
  <c r="D19" i="3"/>
  <c r="P18" i="3"/>
  <c r="N18" i="3"/>
  <c r="L18" i="3"/>
  <c r="J18" i="3"/>
  <c r="H18" i="3"/>
  <c r="F18" i="3"/>
  <c r="D18" i="3"/>
  <c r="P17" i="3"/>
  <c r="N17" i="3"/>
  <c r="L17" i="3"/>
  <c r="J17" i="3"/>
  <c r="H17" i="3"/>
  <c r="F17" i="3"/>
  <c r="D17" i="3"/>
  <c r="P16" i="3"/>
  <c r="N16" i="3"/>
  <c r="L16" i="3"/>
  <c r="J16" i="3"/>
  <c r="H16" i="3"/>
  <c r="F16" i="3"/>
  <c r="D16" i="3"/>
  <c r="P15" i="3"/>
  <c r="N15" i="3"/>
  <c r="L15" i="3"/>
  <c r="J15" i="3"/>
  <c r="H15" i="3"/>
  <c r="F15" i="3"/>
  <c r="D15" i="3"/>
  <c r="P14" i="3"/>
  <c r="N14" i="3"/>
  <c r="L14" i="3"/>
  <c r="J14" i="3"/>
  <c r="H14" i="3"/>
  <c r="F14" i="3"/>
  <c r="D14" i="3"/>
  <c r="P13" i="3"/>
  <c r="N13" i="3"/>
  <c r="L13" i="3"/>
  <c r="J13" i="3"/>
  <c r="H13" i="3"/>
  <c r="F13" i="3"/>
  <c r="D13" i="3"/>
  <c r="P12" i="3"/>
  <c r="N12" i="3"/>
  <c r="L12" i="3"/>
  <c r="J12" i="3"/>
  <c r="H12" i="3"/>
  <c r="F12" i="3"/>
  <c r="D12" i="3"/>
  <c r="P11" i="3"/>
  <c r="N11" i="3"/>
  <c r="L11" i="3"/>
  <c r="J11" i="3"/>
  <c r="H11" i="3"/>
  <c r="F11" i="3"/>
  <c r="D11" i="3"/>
  <c r="P10" i="3"/>
  <c r="N10" i="3"/>
  <c r="L10" i="3"/>
  <c r="J10" i="3"/>
  <c r="H10" i="3"/>
  <c r="F10" i="3"/>
  <c r="D10" i="3"/>
  <c r="P9" i="3"/>
  <c r="N9" i="3"/>
  <c r="L9" i="3"/>
  <c r="J9" i="3"/>
  <c r="H9" i="3"/>
  <c r="F9" i="3"/>
  <c r="D9" i="3"/>
  <c r="P8" i="3"/>
  <c r="N8" i="3"/>
  <c r="L8" i="3"/>
  <c r="J8" i="3"/>
  <c r="H8" i="3"/>
  <c r="F8" i="3"/>
  <c r="D8" i="3"/>
  <c r="P7" i="3"/>
  <c r="N7" i="3"/>
  <c r="L7" i="3"/>
  <c r="J7" i="3"/>
  <c r="H7" i="3"/>
  <c r="F7" i="3"/>
  <c r="D7" i="3"/>
  <c r="P6" i="3"/>
  <c r="N6" i="3"/>
  <c r="L6" i="3"/>
  <c r="J6" i="3"/>
  <c r="H6" i="3"/>
  <c r="F6" i="3"/>
  <c r="D6" i="3"/>
  <c r="P5" i="3"/>
  <c r="N5" i="3"/>
  <c r="L5" i="3"/>
  <c r="J5" i="3"/>
  <c r="H5" i="3"/>
  <c r="F5" i="3"/>
  <c r="D5" i="3"/>
  <c r="P4" i="3"/>
  <c r="N4" i="3"/>
  <c r="L4" i="3"/>
  <c r="J4" i="3"/>
  <c r="H4" i="3"/>
  <c r="F4" i="3"/>
  <c r="D4" i="3"/>
  <c r="P3" i="3"/>
  <c r="N3" i="3"/>
  <c r="L3" i="3"/>
  <c r="J3" i="3"/>
  <c r="H3" i="3"/>
  <c r="F3" i="3"/>
  <c r="D3" i="3"/>
  <c r="P2" i="3"/>
  <c r="N2" i="3"/>
  <c r="L2" i="3"/>
  <c r="J2" i="3"/>
  <c r="H2" i="3"/>
  <c r="F2" i="3"/>
  <c r="D2" i="3"/>
</calcChain>
</file>

<file path=xl/sharedStrings.xml><?xml version="1.0" encoding="utf-8"?>
<sst xmlns="http://schemas.openxmlformats.org/spreadsheetml/2006/main" count="768" uniqueCount="127">
  <si>
    <t>Pais</t>
  </si>
  <si>
    <t>Cereais</t>
  </si>
  <si>
    <t>%/EUR(27)</t>
  </si>
  <si>
    <t>Trigo</t>
  </si>
  <si>
    <t>Cebada</t>
  </si>
  <si>
    <t>Millo Gran</t>
  </si>
  <si>
    <t>Millo forraxeiro</t>
  </si>
  <si>
    <t>Centeo</t>
  </si>
  <si>
    <t>Pataca</t>
  </si>
  <si>
    <t>Galicia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</si>
  <si>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</si>
  <si>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</si>
  <si>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</si>
  <si>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</si>
  <si>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</si>
  <si>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</si>
  <si>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</si>
  <si>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</si>
  <si>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</si>
  <si>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</si>
  <si>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</si>
  <si>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</si>
  <si>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</si>
  <si>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</si>
  <si>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</si>
  <si>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</si>
  <si>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</si>
  <si>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</si>
  <si>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</si>
  <si>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</si>
  <si>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</si>
  <si>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</si>
  <si>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</si>
  <si>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</si>
  <si>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</si>
  <si>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</si>
  <si>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</si>
  <si>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European Union - 27 countries (from 2020)</t>
  </si>
  <si>
    <t>Iceland</t>
  </si>
  <si>
    <t>Liechtenstein</t>
  </si>
  <si>
    <t>:</t>
  </si>
  <si>
    <t>Norway</t>
  </si>
  <si>
    <t>Switzerland</t>
  </si>
  <si>
    <t>United Kingdom</t>
  </si>
  <si>
    <t>Bosnia and Herzegovina</t>
  </si>
  <si>
    <t>Montenegro</t>
  </si>
  <si>
    <t>North Macedonia</t>
  </si>
  <si>
    <t>Albania</t>
  </si>
  <si>
    <t>Serbia</t>
  </si>
  <si>
    <t>Türkiye</t>
  </si>
  <si>
    <t>Kosovo*</t>
  </si>
  <si>
    <t/>
  </si>
  <si>
    <t>Total</t>
  </si>
  <si>
    <t>%/ UE</t>
  </si>
  <si>
    <t>&lt;1 ano</t>
  </si>
  <si>
    <t>1-2 anos</t>
  </si>
  <si>
    <t>&gt;2 anos</t>
  </si>
  <si>
    <t>Vacas</t>
  </si>
  <si>
    <t>Vacas carne</t>
  </si>
  <si>
    <t>Vacas leite</t>
  </si>
  <si>
    <t>Verróns</t>
  </si>
  <si>
    <t>%/UE</t>
  </si>
  <si>
    <t>Femias non cubertas</t>
  </si>
  <si>
    <t>Porcas cubertas</t>
  </si>
  <si>
    <t>Total femias</t>
  </si>
  <si>
    <t>Leitóns &lt; 20kg</t>
  </si>
  <si>
    <t>Porcos 20 - 49 kg</t>
  </si>
  <si>
    <t>Porcos &gt; 50kg</t>
  </si>
  <si>
    <t>Bovino</t>
  </si>
  <si>
    <t>Porcino</t>
  </si>
  <si>
    <t>Trigo brando</t>
  </si>
  <si>
    <t>Millo gran</t>
  </si>
  <si>
    <t>Tomate</t>
  </si>
  <si>
    <t>Leituga</t>
  </si>
  <si>
    <t>Feixón plano</t>
  </si>
  <si>
    <t>Cebola</t>
  </si>
  <si>
    <t>Leite de vaca</t>
  </si>
  <si>
    <t>Becerros &lt;1 ano (peso vivo)</t>
  </si>
  <si>
    <t>Porcino lixeiro &lt;80kg canal</t>
  </si>
  <si>
    <t>Polos</t>
  </si>
  <si>
    <t>Labradío regadío</t>
  </si>
  <si>
    <t>Labradío secaño</t>
  </si>
  <si>
    <t>Pasteiro secaño</t>
  </si>
  <si>
    <t>Leite</t>
  </si>
  <si>
    <t>País</t>
  </si>
  <si>
    <t>GALICIA</t>
  </si>
  <si>
    <t>BÉLXICA</t>
  </si>
  <si>
    <t>BULGARIA</t>
  </si>
  <si>
    <t>REPÚBLICA CHECA</t>
  </si>
  <si>
    <t>DINAMARCA</t>
  </si>
  <si>
    <t>ALEMAÑA</t>
  </si>
  <si>
    <t>ESTONIA</t>
  </si>
  <si>
    <t>IRLANDA</t>
  </si>
  <si>
    <t>GRECIA</t>
  </si>
  <si>
    <t>ESPAÑA</t>
  </si>
  <si>
    <t>FRANCIA</t>
  </si>
  <si>
    <t>CROACIA</t>
  </si>
  <si>
    <t>ITALIA</t>
  </si>
  <si>
    <t>CHIPRE</t>
  </si>
  <si>
    <t>LETONIA</t>
  </si>
  <si>
    <t>LITUANIA</t>
  </si>
  <si>
    <t>LUXEMBURGO</t>
  </si>
  <si>
    <t>HUNGRÍA</t>
  </si>
  <si>
    <t>MALTA</t>
  </si>
  <si>
    <t>HOLANDA</t>
  </si>
  <si>
    <t>AUSTRIA</t>
  </si>
  <si>
    <t>POLONIA</t>
  </si>
  <si>
    <t>PORTUGAL</t>
  </si>
  <si>
    <t>ROMANIA</t>
  </si>
  <si>
    <t>ESLOVENIA</t>
  </si>
  <si>
    <t>ESLOVAQUIA</t>
  </si>
  <si>
    <t>FINLANDIA</t>
  </si>
  <si>
    <t>SUECIA</t>
  </si>
  <si>
    <t>UNIÓN EUROPEA - 27 PAÍSES (desde 2020)</t>
  </si>
  <si>
    <t>ISLANDIA</t>
  </si>
  <si>
    <t>LIECHTENSTEIN</t>
  </si>
  <si>
    <t>NORUEGA</t>
  </si>
  <si>
    <t>SUÍZA</t>
  </si>
  <si>
    <t>REINO UNIDO</t>
  </si>
  <si>
    <t>BOSNIA E HERCEGOVINA</t>
  </si>
  <si>
    <t>MONTENEGRO</t>
  </si>
  <si>
    <t>MACEDONIA DEL NORTE</t>
  </si>
  <si>
    <t>ALBANIA</t>
  </si>
  <si>
    <t>SERBIA</t>
  </si>
  <si>
    <t>TURQUIA</t>
  </si>
  <si>
    <t>KOSOVO</t>
  </si>
  <si>
    <t xml:space="preserve">Aves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</si>
</sst>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2" applyNumberFormat="1" applyFont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2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2" fontId="4" fillId="0" borderId="0" xfId="0" applyNumberFormat="1" applyFont="1" applyAlignment="1">
      <alignment horizontal="center"/>
    </xf>
    <xf numFmtId="43" fontId="4" fillId="0" borderId="0" xfId="2" applyNumberFormat="1" applyFont="1" applyAlignment="1">
      <alignment horizontal="center"/>
    </xf>
    <xf numFmtId="0" fontId="4" fillId="0" borderId="0" xfId="0" applyFont="1"/>
    <xf numFmtId="4" fontId="0" fillId="2" borderId="0" xfId="0" applyNumberFormat="1" applyFill="1" applyAlignment="1">
      <alignment horizontal="center"/>
    </xf>
    <xf numFmtId="4" fontId="0" fillId="0" borderId="0" xfId="2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2" applyNumberFormat="1" applyFont="1" applyFill="1" applyAlignment="1">
      <alignment horizontal="center"/>
    </xf>
    <xf numFmtId="4" fontId="0" fillId="3" borderId="0" xfId="0" applyNumberFormat="1" applyFill="1" applyAlignment="1">
      <alignment horizontal="center"/>
    </xf>
    <xf numFmtId="2" fontId="0" fillId="0" borderId="0" xfId="2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3" borderId="0" xfId="2" applyNumberFormat="1" applyFont="1" applyFill="1" applyAlignment="1">
      <alignment horizontal="right"/>
    </xf>
    <xf numFmtId="2" fontId="0" fillId="3" borderId="0" xfId="0" applyNumberFormat="1" applyFill="1" applyAlignment="1">
      <alignment horizontal="right"/>
    </xf>
    <xf numFmtId="4" fontId="0" fillId="2" borderId="0" xfId="0" applyNumberFormat="1" applyFill="1" applyAlignment="1">
      <alignment horizontal="right"/>
    </xf>
    <xf numFmtId="4" fontId="0" fillId="0" borderId="0" xfId="2" applyNumberFormat="1" applyFont="1" applyAlignment="1">
      <alignment horizontal="right"/>
    </xf>
    <xf numFmtId="4" fontId="0" fillId="3" borderId="0" xfId="2" applyNumberFormat="1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4" fontId="0" fillId="0" borderId="0" xfId="0" applyNumberFormat="1" applyAlignment="1">
      <alignment horizontal="right"/>
    </xf>
    <xf numFmtId="4" fontId="0" fillId="3" borderId="0" xfId="0" applyNumberFormat="1" applyFill="1" applyAlignment="1">
      <alignment horizontal="right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B26" sqref="B26"/>
    </sheetView>
  </sheetViews>
  <sheetFormatPr baseColWidth="10" defaultRowHeight="15" x14ac:dyDescent="0.25"/>
  <cols>
    <col min="1" max="1" width="38.7109375" style="2" bestFit="1" customWidth="1"/>
    <col min="2" max="2" width="38.7109375" style="2" customWidth="1"/>
    <col min="3" max="3" width="11.5703125" style="2" bestFit="1" customWidth="1"/>
    <col min="4" max="4" width="12.28515625" style="2" bestFit="1" customWidth="1"/>
    <col min="5" max="5" width="11.5703125" style="2" bestFit="1" customWidth="1"/>
    <col min="6" max="6" width="12.28515625" style="2" bestFit="1" customWidth="1"/>
    <col min="7" max="7" width="11.5703125" style="2" bestFit="1" customWidth="1"/>
    <col min="8" max="8" width="12.28515625" style="2" bestFit="1" customWidth="1"/>
    <col min="9" max="9" width="11.85546875" style="2" bestFit="1" customWidth="1"/>
    <col min="10" max="10" width="12.28515625" style="2" bestFit="1" customWidth="1"/>
    <col min="11" max="11" width="16.7109375" style="2" bestFit="1" customWidth="1"/>
    <col min="12" max="12" width="12.28515625" style="2" bestFit="1" customWidth="1"/>
    <col min="13" max="13" width="10.5703125" style="2" bestFit="1" customWidth="1"/>
    <col min="14" max="14" width="12.28515625" style="2" bestFit="1" customWidth="1"/>
    <col min="15" max="15" width="10.5703125" style="2" bestFit="1" customWidth="1"/>
    <col min="16" max="16" width="12.28515625" style="2" bestFit="1" customWidth="1"/>
  </cols>
  <sheetData>
    <row r="1" spans="1:16" ht="15.75" x14ac:dyDescent="0.25">
      <c r="A1" s="1" t="s">
        <v>0</v>
      </c>
      <c r="B1" s="1" t="s">
        <v>84</v>
      </c>
      <c r="C1" s="3" t="s">
        <v>1</v>
      </c>
      <c r="D1" s="3" t="s">
        <v>2</v>
      </c>
      <c r="E1" s="3" t="s">
        <v>3</v>
      </c>
      <c r="F1" s="1" t="s">
        <v>2</v>
      </c>
      <c r="G1" s="1" t="s">
        <v>4</v>
      </c>
      <c r="H1" s="3" t="s">
        <v>2</v>
      </c>
      <c r="I1" s="3" t="s">
        <v>5</v>
      </c>
      <c r="J1" s="3" t="s">
        <v>2</v>
      </c>
      <c r="K1" s="3" t="s">
        <v>6</v>
      </c>
      <c r="L1" s="3" t="s">
        <v>2</v>
      </c>
      <c r="M1" s="1" t="s">
        <v>7</v>
      </c>
      <c r="N1" s="3" t="s">
        <v>2</v>
      </c>
      <c r="O1" s="3" t="s">
        <v>8</v>
      </c>
      <c r="P1" s="1" t="s">
        <v>2</v>
      </c>
    </row>
    <row r="2" spans="1:16" x14ac:dyDescent="0.25">
      <c r="A2" s="4" t="s">
        <v>9</v>
      </c>
      <c r="B2" s="4" t="s">
        <v>85</v>
      </c>
      <c r="C2" s="5">
        <v>33.938000000000002</v>
      </c>
      <c r="D2" s="5">
        <f t="shared" ref="D2:D42" si="0">IFERROR(C2/C$30*100,"")</f>
        <v>6.5932084785032041E-2</v>
      </c>
      <c r="E2" s="5">
        <v>13.055</v>
      </c>
      <c r="F2" s="5">
        <f t="shared" ref="F2:F42" si="1">IFERROR(E2/E$30*100,"")</f>
        <v>5.3918875943218945E-2</v>
      </c>
      <c r="G2" s="5">
        <v>0.9</v>
      </c>
      <c r="H2" s="5">
        <f t="shared" ref="H2:H42" si="2">IFERROR(G2/G$30*100,"")</f>
        <v>8.7468147016461512E-3</v>
      </c>
      <c r="I2" s="5">
        <v>14.807</v>
      </c>
      <c r="J2" s="5">
        <f t="shared" ref="J2:J42" si="3">IFERROR(I2/I$30*100,"")</f>
        <v>0.16752406737166994</v>
      </c>
      <c r="K2" s="5">
        <v>71.823999999999998</v>
      </c>
      <c r="L2" s="5">
        <f t="shared" ref="L2:L42" si="4">IFERROR(K2/K$30*100,"")</f>
        <v>1.2274690287265075</v>
      </c>
      <c r="M2" s="5">
        <v>4.3620000000000001</v>
      </c>
      <c r="N2" s="5">
        <f t="shared" ref="N2:N42" si="5">IFERROR(M2/M$30*100,"")</f>
        <v>0.23362183469728781</v>
      </c>
      <c r="O2" s="5">
        <v>15.83</v>
      </c>
      <c r="P2" s="5">
        <f t="shared" ref="P2:P42" si="6">IFERROR(O2/O$30*100,"")</f>
        <v>1.1627479929192099</v>
      </c>
    </row>
    <row r="3" spans="1:16" x14ac:dyDescent="0.25">
      <c r="A3" s="2" t="s">
        <v>10</v>
      </c>
      <c r="B3" s="2" t="s">
        <v>86</v>
      </c>
      <c r="C3" s="6">
        <v>323.07</v>
      </c>
      <c r="D3" s="6">
        <f t="shared" si="0"/>
        <v>0.62763505897519878</v>
      </c>
      <c r="E3" s="6">
        <v>204.46</v>
      </c>
      <c r="F3" s="7">
        <f t="shared" si="1"/>
        <v>0.84444683074305216</v>
      </c>
      <c r="G3" s="7">
        <v>46.44</v>
      </c>
      <c r="H3" s="6">
        <f t="shared" si="2"/>
        <v>0.45133563860494136</v>
      </c>
      <c r="I3" s="6">
        <v>62.87</v>
      </c>
      <c r="J3" s="6">
        <f t="shared" si="3"/>
        <v>0.71130128423427352</v>
      </c>
      <c r="K3" s="6">
        <v>178.38</v>
      </c>
      <c r="L3" s="6">
        <f t="shared" si="4"/>
        <v>3.0485064232601138</v>
      </c>
      <c r="M3" s="7">
        <v>0.77</v>
      </c>
      <c r="N3" s="6">
        <f t="shared" si="5"/>
        <v>4.1239984575174603E-2</v>
      </c>
      <c r="O3" s="6">
        <v>91.94</v>
      </c>
      <c r="P3" s="7">
        <f t="shared" si="6"/>
        <v>6.7531933334802368</v>
      </c>
    </row>
    <row r="4" spans="1:16" x14ac:dyDescent="0.25">
      <c r="A4" s="2" t="s">
        <v>11</v>
      </c>
      <c r="B4" s="2" t="s">
        <v>87</v>
      </c>
      <c r="C4" s="6">
        <v>1900.65</v>
      </c>
      <c r="D4" s="6">
        <f t="shared" si="0"/>
        <v>3.6924337599938455</v>
      </c>
      <c r="E4" s="6">
        <v>1206.58</v>
      </c>
      <c r="F4" s="7">
        <f t="shared" si="1"/>
        <v>4.9833349165506791</v>
      </c>
      <c r="G4" s="7">
        <v>122.41</v>
      </c>
      <c r="H4" s="6">
        <f t="shared" si="2"/>
        <v>1.1896639862538949</v>
      </c>
      <c r="I4" s="6">
        <v>520.46</v>
      </c>
      <c r="J4" s="6">
        <f t="shared" si="3"/>
        <v>5.8884025193664709</v>
      </c>
      <c r="K4" s="6">
        <v>27.35</v>
      </c>
      <c r="L4" s="6">
        <f t="shared" si="4"/>
        <v>0.4674103076363052</v>
      </c>
      <c r="M4" s="7">
        <v>8.33</v>
      </c>
      <c r="N4" s="6">
        <f t="shared" si="5"/>
        <v>0.44614165131325256</v>
      </c>
      <c r="O4" s="6">
        <v>9.16</v>
      </c>
      <c r="P4" s="7">
        <f t="shared" si="6"/>
        <v>0.67282195926342159</v>
      </c>
    </row>
    <row r="5" spans="1:16" x14ac:dyDescent="0.25">
      <c r="A5" s="2" t="s">
        <v>12</v>
      </c>
      <c r="B5" s="2" t="s">
        <v>88</v>
      </c>
      <c r="C5" s="6">
        <v>1386.01</v>
      </c>
      <c r="D5" s="6">
        <f t="shared" si="0"/>
        <v>2.6926315290500984</v>
      </c>
      <c r="E5" s="6">
        <v>854.43</v>
      </c>
      <c r="F5" s="7">
        <f t="shared" si="1"/>
        <v>3.5289088603726206</v>
      </c>
      <c r="G5" s="7">
        <v>334.5</v>
      </c>
      <c r="H5" s="6">
        <f t="shared" si="2"/>
        <v>3.2508994641118192</v>
      </c>
      <c r="I5" s="6">
        <v>80.45</v>
      </c>
      <c r="J5" s="6">
        <f t="shared" si="3"/>
        <v>0.91019863713452054</v>
      </c>
      <c r="K5" s="6">
        <v>211.79</v>
      </c>
      <c r="L5" s="6">
        <f t="shared" si="4"/>
        <v>3.6194818667017579</v>
      </c>
      <c r="M5" s="7">
        <v>24.45</v>
      </c>
      <c r="N5" s="6">
        <f t="shared" si="5"/>
        <v>1.3095034063156092</v>
      </c>
      <c r="O5" s="6">
        <v>21.68</v>
      </c>
      <c r="P5" s="7">
        <f t="shared" si="6"/>
        <v>1.5924432398287094</v>
      </c>
    </row>
    <row r="6" spans="1:16" x14ac:dyDescent="0.25">
      <c r="A6" s="2" t="s">
        <v>13</v>
      </c>
      <c r="B6" s="2" t="s">
        <v>89</v>
      </c>
      <c r="C6" s="6">
        <v>1307.0999999999999</v>
      </c>
      <c r="D6" s="6">
        <f t="shared" si="0"/>
        <v>2.5393313696303657</v>
      </c>
      <c r="E6" s="6">
        <v>497.3</v>
      </c>
      <c r="F6" s="7">
        <f t="shared" si="1"/>
        <v>2.0539147458110132</v>
      </c>
      <c r="G6" s="7">
        <v>614.5</v>
      </c>
      <c r="H6" s="6">
        <f t="shared" si="2"/>
        <v>5.9721307046239556</v>
      </c>
      <c r="I6" s="6">
        <v>8.4</v>
      </c>
      <c r="J6" s="6">
        <f t="shared" si="3"/>
        <v>9.5036277836295494E-2</v>
      </c>
      <c r="K6" s="6">
        <v>167.7</v>
      </c>
      <c r="L6" s="6">
        <f t="shared" si="4"/>
        <v>2.8659856888705071</v>
      </c>
      <c r="M6" s="7">
        <v>109</v>
      </c>
      <c r="N6" s="6">
        <f t="shared" si="5"/>
        <v>5.8378679463558854</v>
      </c>
      <c r="O6" s="6">
        <v>59.2</v>
      </c>
      <c r="P6" s="7">
        <f t="shared" si="6"/>
        <v>4.3483689943662185</v>
      </c>
    </row>
    <row r="7" spans="1:16" x14ac:dyDescent="0.25">
      <c r="A7" s="2" t="s">
        <v>14</v>
      </c>
      <c r="B7" s="2" t="s">
        <v>90</v>
      </c>
      <c r="C7" s="6">
        <v>6112.5</v>
      </c>
      <c r="D7" s="6">
        <f t="shared" si="0"/>
        <v>11.874885622267319</v>
      </c>
      <c r="E7" s="6">
        <v>2980.9</v>
      </c>
      <c r="F7" s="7">
        <f t="shared" si="1"/>
        <v>12.311511091470038</v>
      </c>
      <c r="G7" s="7">
        <v>1582.6</v>
      </c>
      <c r="H7" s="6">
        <f t="shared" si="2"/>
        <v>15.380787718694663</v>
      </c>
      <c r="I7" s="6">
        <v>456.7</v>
      </c>
      <c r="J7" s="6">
        <f t="shared" si="3"/>
        <v>5.1670319152185895</v>
      </c>
      <c r="K7" s="6">
        <v>2028.3</v>
      </c>
      <c r="L7" s="6">
        <f t="shared" si="4"/>
        <v>34.66355857326208</v>
      </c>
      <c r="M7" s="7">
        <v>588.5</v>
      </c>
      <c r="N7" s="6">
        <f t="shared" si="5"/>
        <v>31.519131068169159</v>
      </c>
      <c r="O7" s="6">
        <v>266.39999999999998</v>
      </c>
      <c r="P7" s="7">
        <f t="shared" si="6"/>
        <v>19.567660474647976</v>
      </c>
    </row>
    <row r="8" spans="1:16" x14ac:dyDescent="0.25">
      <c r="A8" s="2" t="s">
        <v>15</v>
      </c>
      <c r="B8" s="2" t="s">
        <v>91</v>
      </c>
      <c r="C8" s="6">
        <v>361.82</v>
      </c>
      <c r="D8" s="6">
        <f t="shared" si="0"/>
        <v>0.70291551997525747</v>
      </c>
      <c r="E8" s="6">
        <v>180.97</v>
      </c>
      <c r="F8" s="7">
        <f t="shared" si="1"/>
        <v>0.74743002523510782</v>
      </c>
      <c r="G8" s="7">
        <v>116.39</v>
      </c>
      <c r="H8" s="6">
        <f t="shared" si="2"/>
        <v>1.1311575145828838</v>
      </c>
      <c r="I8" s="6">
        <v>0</v>
      </c>
      <c r="J8" s="6">
        <f t="shared" si="3"/>
        <v>0</v>
      </c>
      <c r="K8" s="6">
        <v>16.190000000000001</v>
      </c>
      <c r="L8" s="6">
        <f t="shared" si="4"/>
        <v>0.27668639417300844</v>
      </c>
      <c r="M8" s="7">
        <v>13.32</v>
      </c>
      <c r="N8" s="6">
        <f t="shared" si="5"/>
        <v>0.71339817472899447</v>
      </c>
      <c r="O8" s="6">
        <v>3.12</v>
      </c>
      <c r="P8" s="7">
        <f t="shared" si="6"/>
        <v>0.2291707983517331</v>
      </c>
    </row>
    <row r="9" spans="1:16" x14ac:dyDescent="0.25">
      <c r="A9" s="2" t="s">
        <v>16</v>
      </c>
      <c r="B9" s="2" t="s">
        <v>92</v>
      </c>
      <c r="C9" s="6">
        <v>285.66000000000003</v>
      </c>
      <c r="D9" s="6">
        <f t="shared" si="0"/>
        <v>0.55495784488456157</v>
      </c>
      <c r="E9" s="6">
        <v>67.23</v>
      </c>
      <c r="F9" s="7">
        <f t="shared" si="1"/>
        <v>0.27766878817790958</v>
      </c>
      <c r="G9" s="7">
        <v>190.25</v>
      </c>
      <c r="H9" s="6">
        <f t="shared" si="2"/>
        <v>1.8489794410979781</v>
      </c>
      <c r="I9" s="6">
        <v>0</v>
      </c>
      <c r="J9" s="6">
        <f t="shared" si="3"/>
        <v>0</v>
      </c>
      <c r="K9" s="6">
        <v>15.72</v>
      </c>
      <c r="L9" s="6">
        <f t="shared" si="4"/>
        <v>0.26865411466335348</v>
      </c>
      <c r="M9" s="7">
        <v>0</v>
      </c>
      <c r="N9" s="6">
        <f t="shared" si="5"/>
        <v>0</v>
      </c>
      <c r="O9" s="6">
        <v>8.49</v>
      </c>
      <c r="P9" s="7">
        <f t="shared" si="6"/>
        <v>0.62360899936096603</v>
      </c>
    </row>
    <row r="10" spans="1:16" x14ac:dyDescent="0.25">
      <c r="A10" s="2" t="s">
        <v>17</v>
      </c>
      <c r="B10" s="2" t="s">
        <v>93</v>
      </c>
      <c r="C10" s="6">
        <v>773.27</v>
      </c>
      <c r="D10" s="6">
        <f t="shared" si="0"/>
        <v>1.502248311677816</v>
      </c>
      <c r="E10" s="6">
        <v>412.49</v>
      </c>
      <c r="F10" s="7">
        <f t="shared" si="1"/>
        <v>1.7036382334598532</v>
      </c>
      <c r="G10" s="7">
        <v>116.8</v>
      </c>
      <c r="H10" s="6">
        <f t="shared" si="2"/>
        <v>1.1351421746136339</v>
      </c>
      <c r="I10" s="6">
        <v>126.75</v>
      </c>
      <c r="J10" s="6">
        <f t="shared" si="3"/>
        <v>1.4340295494941016</v>
      </c>
      <c r="K10" s="6">
        <v>107.81</v>
      </c>
      <c r="L10" s="6">
        <f t="shared" si="4"/>
        <v>1.8424681998636221</v>
      </c>
      <c r="M10" s="7">
        <v>9.2200000000000006</v>
      </c>
      <c r="N10" s="6">
        <f t="shared" si="5"/>
        <v>0.49380864647157124</v>
      </c>
      <c r="O10" s="6">
        <v>13.21</v>
      </c>
      <c r="P10" s="7">
        <f t="shared" si="6"/>
        <v>0.97030328404692123</v>
      </c>
    </row>
    <row r="11" spans="1:16" x14ac:dyDescent="0.25">
      <c r="A11" s="4" t="s">
        <v>18</v>
      </c>
      <c r="B11" s="4" t="s">
        <v>94</v>
      </c>
      <c r="C11" s="5">
        <v>5832.99</v>
      </c>
      <c r="D11" s="5">
        <f t="shared" si="0"/>
        <v>11.331875515064056</v>
      </c>
      <c r="E11" s="5">
        <v>2172.6999999999998</v>
      </c>
      <c r="F11" s="5">
        <f t="shared" si="1"/>
        <v>8.9735382429591581</v>
      </c>
      <c r="G11" s="5">
        <v>2398</v>
      </c>
      <c r="H11" s="5">
        <f t="shared" si="2"/>
        <v>23.305401838386079</v>
      </c>
      <c r="I11" s="5">
        <v>314.29000000000002</v>
      </c>
      <c r="J11" s="5">
        <f t="shared" si="3"/>
        <v>3.5558275906153942</v>
      </c>
      <c r="K11" s="5">
        <v>120.1</v>
      </c>
      <c r="L11" s="5">
        <f t="shared" si="4"/>
        <v>2.0525037640628976</v>
      </c>
      <c r="M11" s="5">
        <v>141.4</v>
      </c>
      <c r="N11" s="5">
        <f t="shared" si="5"/>
        <v>7.5731608038047904</v>
      </c>
      <c r="O11" s="5">
        <v>60.06</v>
      </c>
      <c r="P11" s="5">
        <f t="shared" si="6"/>
        <v>4.4115378682708624</v>
      </c>
    </row>
    <row r="12" spans="1:16" x14ac:dyDescent="0.25">
      <c r="A12" s="2" t="s">
        <v>19</v>
      </c>
      <c r="B12" s="2" t="s">
        <v>95</v>
      </c>
      <c r="C12" s="6">
        <v>9005.01</v>
      </c>
      <c r="D12" s="6">
        <f t="shared" si="0"/>
        <v>17.494227202842279</v>
      </c>
      <c r="E12" s="6">
        <v>4949.84</v>
      </c>
      <c r="F12" s="7">
        <f t="shared" si="1"/>
        <v>20.443493596230017</v>
      </c>
      <c r="G12" s="7">
        <v>1866.52</v>
      </c>
      <c r="H12" s="6">
        <f t="shared" si="2"/>
        <v>18.14011619657397</v>
      </c>
      <c r="I12" s="6">
        <v>1456.09</v>
      </c>
      <c r="J12" s="6">
        <f t="shared" si="3"/>
        <v>16.473973070791846</v>
      </c>
      <c r="K12" s="6">
        <v>1286.6199999999999</v>
      </c>
      <c r="L12" s="6">
        <f t="shared" si="4"/>
        <v>21.98827970789846</v>
      </c>
      <c r="M12" s="7">
        <v>41.54</v>
      </c>
      <c r="N12" s="6">
        <f t="shared" si="5"/>
        <v>2.2248168301983804</v>
      </c>
      <c r="O12" s="6">
        <v>211.67</v>
      </c>
      <c r="P12" s="7">
        <f t="shared" si="6"/>
        <v>15.547622720227993</v>
      </c>
    </row>
    <row r="13" spans="1:16" x14ac:dyDescent="0.25">
      <c r="A13" s="2" t="s">
        <v>20</v>
      </c>
      <c r="B13" s="2" t="s">
        <v>96</v>
      </c>
      <c r="C13" s="6">
        <v>519.28</v>
      </c>
      <c r="D13" s="6">
        <f t="shared" si="0"/>
        <v>1.008816459048012</v>
      </c>
      <c r="E13" s="6">
        <v>161.83000000000001</v>
      </c>
      <c r="F13" s="7">
        <f t="shared" si="1"/>
        <v>0.66837929482122727</v>
      </c>
      <c r="G13" s="7">
        <v>63.07</v>
      </c>
      <c r="H13" s="6">
        <f t="shared" si="2"/>
        <v>0.61295733692535859</v>
      </c>
      <c r="I13" s="6">
        <v>268.05</v>
      </c>
      <c r="J13" s="6">
        <f t="shared" si="3"/>
        <v>3.0326755088117867</v>
      </c>
      <c r="K13" s="6">
        <v>28.69</v>
      </c>
      <c r="L13" s="6">
        <f t="shared" si="4"/>
        <v>0.49031084921702367</v>
      </c>
      <c r="M13" s="7">
        <v>0.82</v>
      </c>
      <c r="N13" s="6">
        <f t="shared" si="5"/>
        <v>4.3917905651484637E-2</v>
      </c>
      <c r="O13" s="6">
        <v>7.37</v>
      </c>
      <c r="P13" s="7">
        <f t="shared" si="6"/>
        <v>0.54134255892701055</v>
      </c>
    </row>
    <row r="14" spans="1:16" x14ac:dyDescent="0.25">
      <c r="A14" s="2" t="s">
        <v>21</v>
      </c>
      <c r="B14" s="2" t="s">
        <v>97</v>
      </c>
      <c r="C14" s="6">
        <v>3010.64</v>
      </c>
      <c r="D14" s="6">
        <f t="shared" si="0"/>
        <v>5.8488352801346224</v>
      </c>
      <c r="E14" s="6">
        <v>1776.73</v>
      </c>
      <c r="F14" s="7">
        <f t="shared" si="1"/>
        <v>7.3381297935346907</v>
      </c>
      <c r="G14" s="7">
        <v>267.95999999999998</v>
      </c>
      <c r="H14" s="6">
        <f t="shared" si="2"/>
        <v>2.6042182971701142</v>
      </c>
      <c r="I14" s="6">
        <v>563.70000000000005</v>
      </c>
      <c r="J14" s="6">
        <f t="shared" si="3"/>
        <v>6.3776130733714016</v>
      </c>
      <c r="K14" s="6">
        <v>368.85</v>
      </c>
      <c r="L14" s="6">
        <f t="shared" si="4"/>
        <v>6.3036304194388011</v>
      </c>
      <c r="M14" s="7">
        <v>3.66</v>
      </c>
      <c r="N14" s="6">
        <f t="shared" si="5"/>
        <v>0.19602382278589486</v>
      </c>
      <c r="O14" s="6">
        <v>47.03</v>
      </c>
      <c r="P14" s="7">
        <f t="shared" si="6"/>
        <v>3.4544559764365408</v>
      </c>
    </row>
    <row r="15" spans="1:16" x14ac:dyDescent="0.25">
      <c r="A15" s="2" t="s">
        <v>22</v>
      </c>
      <c r="B15" s="2" t="s">
        <v>98</v>
      </c>
      <c r="C15" s="6">
        <v>24.58</v>
      </c>
      <c r="D15" s="6">
        <f t="shared" si="0"/>
        <v>4.775209629371463E-2</v>
      </c>
      <c r="E15" s="6">
        <v>12.1</v>
      </c>
      <c r="F15" s="7">
        <f t="shared" si="1"/>
        <v>4.9974599686935975E-2</v>
      </c>
      <c r="G15" s="7">
        <v>11.5</v>
      </c>
      <c r="H15" s="6">
        <f t="shared" si="2"/>
        <v>0.11176485452103414</v>
      </c>
      <c r="I15" s="6">
        <v>0</v>
      </c>
      <c r="J15" s="6">
        <f t="shared" si="3"/>
        <v>0</v>
      </c>
      <c r="K15" s="6">
        <v>0.12</v>
      </c>
      <c r="L15" s="6">
        <f t="shared" si="4"/>
        <v>2.0507947684225455E-3</v>
      </c>
      <c r="M15" s="7">
        <v>0</v>
      </c>
      <c r="N15" s="6">
        <f t="shared" si="5"/>
        <v>0</v>
      </c>
      <c r="O15" s="6">
        <v>3.6</v>
      </c>
      <c r="P15" s="7">
        <f t="shared" si="6"/>
        <v>0.26442784425199972</v>
      </c>
    </row>
    <row r="16" spans="1:16" x14ac:dyDescent="0.25">
      <c r="A16" s="2" t="s">
        <v>23</v>
      </c>
      <c r="B16" s="2" t="s">
        <v>99</v>
      </c>
      <c r="C16" s="6">
        <v>774.9</v>
      </c>
      <c r="D16" s="6">
        <f t="shared" si="0"/>
        <v>1.505414947843754</v>
      </c>
      <c r="E16" s="6">
        <v>537.5</v>
      </c>
      <c r="F16" s="7">
        <f t="shared" si="1"/>
        <v>2.2199460604733958</v>
      </c>
      <c r="G16" s="7">
        <v>76.8</v>
      </c>
      <c r="H16" s="6">
        <f t="shared" si="2"/>
        <v>0.7463948545404715</v>
      </c>
      <c r="I16" s="6">
        <v>0</v>
      </c>
      <c r="J16" s="6">
        <f t="shared" si="3"/>
        <v>0</v>
      </c>
      <c r="K16" s="6">
        <v>22.1</v>
      </c>
      <c r="L16" s="6">
        <f t="shared" si="4"/>
        <v>0.37768803651781885</v>
      </c>
      <c r="M16" s="7">
        <v>35.200000000000003</v>
      </c>
      <c r="N16" s="6">
        <f t="shared" si="5"/>
        <v>1.8852564377222676</v>
      </c>
      <c r="O16" s="6">
        <v>7.7</v>
      </c>
      <c r="P16" s="7">
        <f t="shared" si="6"/>
        <v>0.56558177798344389</v>
      </c>
    </row>
    <row r="17" spans="1:18" x14ac:dyDescent="0.25">
      <c r="A17" s="2" t="s">
        <v>24</v>
      </c>
      <c r="B17" s="2" t="s">
        <v>100</v>
      </c>
      <c r="C17" s="6">
        <v>1335.72</v>
      </c>
      <c r="D17" s="6">
        <f t="shared" si="0"/>
        <v>2.5949320610838287</v>
      </c>
      <c r="E17" s="6">
        <v>946.72</v>
      </c>
      <c r="F17" s="7">
        <f t="shared" si="1"/>
        <v>3.9100787616211599</v>
      </c>
      <c r="G17" s="7">
        <v>133.12</v>
      </c>
      <c r="H17" s="6">
        <f t="shared" si="2"/>
        <v>1.2937510812034843</v>
      </c>
      <c r="I17" s="6">
        <v>18.8</v>
      </c>
      <c r="J17" s="6">
        <f t="shared" si="3"/>
        <v>0.21270024087170894</v>
      </c>
      <c r="K17" s="6">
        <v>32.909999999999997</v>
      </c>
      <c r="L17" s="6">
        <f t="shared" si="4"/>
        <v>0.56243046523988316</v>
      </c>
      <c r="M17" s="7">
        <v>29.47</v>
      </c>
      <c r="N17" s="6">
        <f t="shared" si="5"/>
        <v>1.578366682377137</v>
      </c>
      <c r="O17" s="6">
        <v>15.18</v>
      </c>
      <c r="P17" s="7">
        <f t="shared" si="6"/>
        <v>1.1150040765959321</v>
      </c>
    </row>
    <row r="18" spans="1:18" x14ac:dyDescent="0.25">
      <c r="A18" s="2" t="s">
        <v>25</v>
      </c>
      <c r="B18" s="2" t="s">
        <v>101</v>
      </c>
      <c r="C18" s="6">
        <v>27.74</v>
      </c>
      <c r="D18" s="6">
        <f t="shared" si="0"/>
        <v>5.3891096468171022E-2</v>
      </c>
      <c r="E18" s="6">
        <v>13.57</v>
      </c>
      <c r="F18" s="7">
        <f t="shared" si="1"/>
        <v>5.6045894029067879E-2</v>
      </c>
      <c r="G18" s="7">
        <v>6.09</v>
      </c>
      <c r="H18" s="6">
        <f t="shared" si="2"/>
        <v>5.9186779481138957E-2</v>
      </c>
      <c r="I18" s="6">
        <v>0.18</v>
      </c>
      <c r="J18" s="6">
        <f t="shared" si="3"/>
        <v>2.0364916679206173E-3</v>
      </c>
      <c r="K18" s="6">
        <v>15.67</v>
      </c>
      <c r="L18" s="6">
        <f t="shared" si="4"/>
        <v>0.26779961684317743</v>
      </c>
      <c r="M18" s="7">
        <v>1.27</v>
      </c>
      <c r="N18" s="6">
        <f t="shared" si="5"/>
        <v>6.8019195338274996E-2</v>
      </c>
      <c r="O18" s="6">
        <v>0.64</v>
      </c>
      <c r="P18" s="7">
        <f t="shared" si="6"/>
        <v>4.7009394533688839E-2</v>
      </c>
    </row>
    <row r="19" spans="1:18" x14ac:dyDescent="0.25">
      <c r="A19" s="2" t="s">
        <v>26</v>
      </c>
      <c r="B19" s="2" t="s">
        <v>102</v>
      </c>
      <c r="C19" s="6">
        <v>2247.1</v>
      </c>
      <c r="D19" s="6">
        <f t="shared" si="0"/>
        <v>4.3654896493737247</v>
      </c>
      <c r="E19" s="6">
        <v>979.01</v>
      </c>
      <c r="F19" s="7">
        <f t="shared" si="1"/>
        <v>4.0434407305377844</v>
      </c>
      <c r="G19" s="7">
        <v>330.8</v>
      </c>
      <c r="H19" s="6">
        <f t="shared" si="2"/>
        <v>3.2149403370050527</v>
      </c>
      <c r="I19" s="6">
        <v>816.64</v>
      </c>
      <c r="J19" s="6">
        <f t="shared" si="3"/>
        <v>9.2393364205038502</v>
      </c>
      <c r="K19" s="6">
        <v>81.19</v>
      </c>
      <c r="L19" s="6">
        <f t="shared" si="4"/>
        <v>1.3875335604018872</v>
      </c>
      <c r="M19" s="7">
        <v>20.09</v>
      </c>
      <c r="N19" s="6">
        <f t="shared" si="5"/>
        <v>1.0759886884613739</v>
      </c>
      <c r="O19" s="6">
        <v>8.19</v>
      </c>
      <c r="P19" s="7">
        <f t="shared" si="6"/>
        <v>0.60157334567329934</v>
      </c>
    </row>
    <row r="20" spans="1:18" x14ac:dyDescent="0.25">
      <c r="A20" s="2" t="s">
        <v>27</v>
      </c>
      <c r="B20" s="2" t="s">
        <v>103</v>
      </c>
      <c r="C20" s="6">
        <v>0</v>
      </c>
      <c r="D20" s="6">
        <f t="shared" si="0"/>
        <v>0</v>
      </c>
      <c r="E20" s="6">
        <v>0</v>
      </c>
      <c r="F20" s="7">
        <f t="shared" si="1"/>
        <v>0</v>
      </c>
      <c r="G20" s="7">
        <v>0</v>
      </c>
      <c r="H20" s="6">
        <f t="shared" si="2"/>
        <v>0</v>
      </c>
      <c r="I20" s="6">
        <v>0</v>
      </c>
      <c r="J20" s="6">
        <f t="shared" si="3"/>
        <v>0</v>
      </c>
      <c r="K20" s="6">
        <v>0</v>
      </c>
      <c r="L20" s="6">
        <f t="shared" si="4"/>
        <v>0</v>
      </c>
      <c r="M20" s="7">
        <v>0</v>
      </c>
      <c r="N20" s="6">
        <f t="shared" si="5"/>
        <v>0</v>
      </c>
      <c r="O20" s="6">
        <v>0.56999999999999995</v>
      </c>
      <c r="P20" s="7">
        <f t="shared" si="6"/>
        <v>4.1867742006566615E-2</v>
      </c>
    </row>
    <row r="21" spans="1:18" x14ac:dyDescent="0.25">
      <c r="A21" s="2" t="s">
        <v>28</v>
      </c>
      <c r="B21" s="2" t="s">
        <v>104</v>
      </c>
      <c r="C21" s="6">
        <v>185.4</v>
      </c>
      <c r="D21" s="6">
        <f t="shared" si="0"/>
        <v>0.36018057985576457</v>
      </c>
      <c r="E21" s="6">
        <v>123.8</v>
      </c>
      <c r="F21" s="7">
        <f t="shared" si="1"/>
        <v>0.51131036704484911</v>
      </c>
      <c r="G21" s="7">
        <v>36.6</v>
      </c>
      <c r="H21" s="6">
        <f t="shared" si="2"/>
        <v>0.35570379786694351</v>
      </c>
      <c r="I21" s="6">
        <v>20.100000000000001</v>
      </c>
      <c r="J21" s="6">
        <f t="shared" si="3"/>
        <v>0.22740823625113565</v>
      </c>
      <c r="K21" s="6">
        <v>182.8</v>
      </c>
      <c r="L21" s="6">
        <f t="shared" si="4"/>
        <v>3.1240440305636783</v>
      </c>
      <c r="M21" s="7">
        <v>2.2000000000000002</v>
      </c>
      <c r="N21" s="6">
        <f t="shared" si="5"/>
        <v>0.11782852735764172</v>
      </c>
      <c r="O21" s="6">
        <v>162.30000000000001</v>
      </c>
      <c r="P21" s="7">
        <f t="shared" si="6"/>
        <v>11.921288645027655</v>
      </c>
    </row>
    <row r="22" spans="1:18" x14ac:dyDescent="0.25">
      <c r="A22" s="2" t="s">
        <v>29</v>
      </c>
      <c r="B22" s="2" t="s">
        <v>105</v>
      </c>
      <c r="C22" s="6">
        <v>754.95</v>
      </c>
      <c r="D22" s="6">
        <f t="shared" si="0"/>
        <v>1.4666576524385624</v>
      </c>
      <c r="E22" s="6">
        <v>295.51</v>
      </c>
      <c r="F22" s="7">
        <f t="shared" si="1"/>
        <v>1.2204953680567314</v>
      </c>
      <c r="G22" s="7">
        <v>122.55</v>
      </c>
      <c r="H22" s="6">
        <f t="shared" si="2"/>
        <v>1.191024601874151</v>
      </c>
      <c r="I22" s="6">
        <v>215.33</v>
      </c>
      <c r="J22" s="6">
        <f t="shared" si="3"/>
        <v>2.4362097269630367</v>
      </c>
      <c r="K22" s="6">
        <v>82.65</v>
      </c>
      <c r="L22" s="6">
        <f t="shared" si="4"/>
        <v>1.4124848967510284</v>
      </c>
      <c r="M22" s="7">
        <v>36.700000000000003</v>
      </c>
      <c r="N22" s="6">
        <f t="shared" si="5"/>
        <v>1.9655940700115688</v>
      </c>
      <c r="O22" s="6">
        <v>21.44</v>
      </c>
      <c r="P22" s="7">
        <f t="shared" si="6"/>
        <v>1.5748147168785764</v>
      </c>
    </row>
    <row r="23" spans="1:18" x14ac:dyDescent="0.25">
      <c r="A23" s="2" t="s">
        <v>30</v>
      </c>
      <c r="B23" s="2" t="s">
        <v>106</v>
      </c>
      <c r="C23" s="6">
        <v>7196.91</v>
      </c>
      <c r="D23" s="6">
        <f t="shared" si="0"/>
        <v>13.981592324540188</v>
      </c>
      <c r="E23" s="6">
        <v>2518.44</v>
      </c>
      <c r="F23" s="7">
        <f t="shared" si="1"/>
        <v>10.401490151699756</v>
      </c>
      <c r="G23" s="7">
        <v>639.24</v>
      </c>
      <c r="H23" s="6">
        <f t="shared" si="2"/>
        <v>6.2125709220892062</v>
      </c>
      <c r="I23" s="6">
        <v>1196.03</v>
      </c>
      <c r="J23" s="6">
        <f t="shared" si="3"/>
        <v>13.531695164350536</v>
      </c>
      <c r="K23" s="6">
        <v>636.79</v>
      </c>
      <c r="L23" s="6">
        <f t="shared" si="4"/>
        <v>10.882713338198274</v>
      </c>
      <c r="M23" s="7">
        <v>725.2</v>
      </c>
      <c r="N23" s="6">
        <f t="shared" si="5"/>
        <v>38.840567290800806</v>
      </c>
      <c r="O23" s="6">
        <v>196.11</v>
      </c>
      <c r="P23" s="7">
        <f t="shared" si="6"/>
        <v>14.404706815627685</v>
      </c>
    </row>
    <row r="24" spans="1:18" x14ac:dyDescent="0.25">
      <c r="A24" s="2" t="s">
        <v>31</v>
      </c>
      <c r="B24" s="2" t="s">
        <v>107</v>
      </c>
      <c r="C24" s="6">
        <v>198.17</v>
      </c>
      <c r="D24" s="6">
        <f t="shared" si="0"/>
        <v>0.38498913435823551</v>
      </c>
      <c r="E24" s="6">
        <v>31.05</v>
      </c>
      <c r="F24" s="7">
        <f t="shared" si="1"/>
        <v>0.12824060498176548</v>
      </c>
      <c r="G24" s="7">
        <v>11.93</v>
      </c>
      <c r="H24" s="6">
        <f t="shared" si="2"/>
        <v>0.11594388821182064</v>
      </c>
      <c r="I24" s="6">
        <v>74.64</v>
      </c>
      <c r="J24" s="6">
        <f t="shared" si="3"/>
        <v>0.84446521163108279</v>
      </c>
      <c r="K24" s="6">
        <v>69.989999999999995</v>
      </c>
      <c r="L24" s="6">
        <f t="shared" si="4"/>
        <v>1.1961260486824496</v>
      </c>
      <c r="M24" s="7">
        <v>13.77</v>
      </c>
      <c r="N24" s="6">
        <f t="shared" si="5"/>
        <v>0.73749946441578484</v>
      </c>
      <c r="O24" s="6">
        <v>14.51</v>
      </c>
      <c r="P24" s="7">
        <f t="shared" si="6"/>
        <v>1.0657911166934768</v>
      </c>
    </row>
    <row r="25" spans="1:18" x14ac:dyDescent="0.25">
      <c r="A25" s="2" t="s">
        <v>32</v>
      </c>
      <c r="B25" s="2" t="s">
        <v>108</v>
      </c>
      <c r="C25" s="6">
        <v>5189.93</v>
      </c>
      <c r="D25" s="6">
        <f t="shared" si="0"/>
        <v>10.08258897956218</v>
      </c>
      <c r="E25" s="6">
        <v>2168.66</v>
      </c>
      <c r="F25" s="7">
        <f t="shared" si="1"/>
        <v>8.956852508848808</v>
      </c>
      <c r="G25" s="7">
        <v>425.95</v>
      </c>
      <c r="H25" s="6">
        <f t="shared" si="2"/>
        <v>4.1396730246290865</v>
      </c>
      <c r="I25" s="6">
        <v>2437.2199999999998</v>
      </c>
      <c r="J25" s="6">
        <f t="shared" si="3"/>
        <v>27.574323460497151</v>
      </c>
      <c r="K25" s="6">
        <v>48.77</v>
      </c>
      <c r="L25" s="6">
        <f t="shared" si="4"/>
        <v>0.83347717379972963</v>
      </c>
      <c r="M25" s="7">
        <v>12.68</v>
      </c>
      <c r="N25" s="6">
        <f t="shared" si="5"/>
        <v>0.67912078495222594</v>
      </c>
      <c r="O25" s="6">
        <v>80.77</v>
      </c>
      <c r="P25" s="7">
        <f t="shared" si="6"/>
        <v>5.9327324945094491</v>
      </c>
    </row>
    <row r="26" spans="1:18" x14ac:dyDescent="0.25">
      <c r="A26" s="2" t="s">
        <v>33</v>
      </c>
      <c r="B26" s="2" t="s">
        <v>109</v>
      </c>
      <c r="C26" s="6">
        <v>103.55</v>
      </c>
      <c r="D26" s="6">
        <f t="shared" si="0"/>
        <v>0.20116881900789871</v>
      </c>
      <c r="E26" s="6">
        <v>27.56</v>
      </c>
      <c r="F26" s="7">
        <f t="shared" si="1"/>
        <v>0.11382644358445912</v>
      </c>
      <c r="G26" s="7">
        <v>22.55</v>
      </c>
      <c r="H26" s="6">
        <f t="shared" si="2"/>
        <v>0.21915630169124525</v>
      </c>
      <c r="I26" s="6">
        <v>41.56</v>
      </c>
      <c r="J26" s="6">
        <f t="shared" si="3"/>
        <v>0.47020329843767156</v>
      </c>
      <c r="K26" s="6">
        <v>29.63</v>
      </c>
      <c r="L26" s="6">
        <f t="shared" si="4"/>
        <v>0.50637540823633354</v>
      </c>
      <c r="M26" s="7">
        <v>0.8</v>
      </c>
      <c r="N26" s="6">
        <f t="shared" si="5"/>
        <v>4.2846737220960628E-2</v>
      </c>
      <c r="O26" s="6">
        <v>2.89</v>
      </c>
      <c r="P26" s="7">
        <f t="shared" si="6"/>
        <v>0.21227679719118867</v>
      </c>
    </row>
    <row r="27" spans="1:18" x14ac:dyDescent="0.25">
      <c r="A27" s="2" t="s">
        <v>34</v>
      </c>
      <c r="B27" s="2" t="s">
        <v>110</v>
      </c>
      <c r="C27" s="6">
        <v>711.49</v>
      </c>
      <c r="D27" s="6">
        <f t="shared" si="0"/>
        <v>1.3822269728240451</v>
      </c>
      <c r="E27" s="6">
        <v>411.69</v>
      </c>
      <c r="F27" s="7">
        <f t="shared" si="1"/>
        <v>1.7003341276954278</v>
      </c>
      <c r="G27" s="7">
        <v>109.13</v>
      </c>
      <c r="H27" s="6">
        <f t="shared" si="2"/>
        <v>1.0605998759896049</v>
      </c>
      <c r="I27" s="6">
        <v>158.69</v>
      </c>
      <c r="J27" s="6">
        <f t="shared" si="3"/>
        <v>1.7953936821240155</v>
      </c>
      <c r="K27" s="6">
        <v>70.8</v>
      </c>
      <c r="L27" s="6">
        <f t="shared" si="4"/>
        <v>1.2099689133693019</v>
      </c>
      <c r="M27" s="7">
        <v>8.9600000000000009</v>
      </c>
      <c r="N27" s="6">
        <f t="shared" si="5"/>
        <v>0.47988345687475908</v>
      </c>
      <c r="O27" s="6">
        <v>5.73</v>
      </c>
      <c r="P27" s="7">
        <f t="shared" si="6"/>
        <v>0.42088098543443297</v>
      </c>
    </row>
    <row r="28" spans="1:18" x14ac:dyDescent="0.25">
      <c r="A28" s="2" t="s">
        <v>35</v>
      </c>
      <c r="B28" s="2" t="s">
        <v>111</v>
      </c>
      <c r="C28" s="6">
        <v>952.25</v>
      </c>
      <c r="D28" s="6">
        <f t="shared" si="0"/>
        <v>1.8499566190272483</v>
      </c>
      <c r="E28" s="6">
        <v>219.64</v>
      </c>
      <c r="F28" s="7">
        <f t="shared" si="1"/>
        <v>0.90714223762302626</v>
      </c>
      <c r="G28" s="7">
        <v>368.97</v>
      </c>
      <c r="H28" s="6">
        <f t="shared" si="2"/>
        <v>3.5859024671848676</v>
      </c>
      <c r="I28" s="6">
        <v>0</v>
      </c>
      <c r="J28" s="6">
        <f t="shared" si="3"/>
        <v>0</v>
      </c>
      <c r="K28" s="6">
        <v>0</v>
      </c>
      <c r="L28" s="6">
        <f t="shared" si="4"/>
        <v>0</v>
      </c>
      <c r="M28" s="7">
        <v>19.010000000000002</v>
      </c>
      <c r="N28" s="6">
        <f t="shared" si="5"/>
        <v>1.018145593213077</v>
      </c>
      <c r="O28" s="6">
        <v>19.059999999999999</v>
      </c>
      <c r="P28" s="7">
        <f t="shared" si="6"/>
        <v>1.3999985309564207</v>
      </c>
      <c r="R28" s="2"/>
    </row>
    <row r="29" spans="1:18" x14ac:dyDescent="0.25">
      <c r="A29" s="2" t="s">
        <v>36</v>
      </c>
      <c r="B29" s="2" t="s">
        <v>112</v>
      </c>
      <c r="C29" s="6">
        <v>953.47</v>
      </c>
      <c r="D29" s="6">
        <f t="shared" si="0"/>
        <v>1.8523267393477663</v>
      </c>
      <c r="E29" s="6">
        <v>461.57</v>
      </c>
      <c r="F29" s="7">
        <f t="shared" si="1"/>
        <v>1.9063451221073584</v>
      </c>
      <c r="G29" s="7">
        <v>274.8</v>
      </c>
      <c r="H29" s="6">
        <f t="shared" si="2"/>
        <v>2.6706940889026249</v>
      </c>
      <c r="I29" s="6">
        <v>1.77</v>
      </c>
      <c r="J29" s="6">
        <f t="shared" si="3"/>
        <v>2.0025501401219406E-2</v>
      </c>
      <c r="K29" s="6">
        <v>20.47</v>
      </c>
      <c r="L29" s="6">
        <f t="shared" si="4"/>
        <v>0.34983140758007919</v>
      </c>
      <c r="M29" s="7">
        <v>20.76</v>
      </c>
      <c r="N29" s="6">
        <f t="shared" si="5"/>
        <v>1.1118728308839283</v>
      </c>
      <c r="O29" s="6">
        <v>23.41</v>
      </c>
      <c r="P29" s="7">
        <f t="shared" si="6"/>
        <v>1.7195155094275871</v>
      </c>
    </row>
    <row r="30" spans="1:18" x14ac:dyDescent="0.25">
      <c r="A30" s="4" t="s">
        <v>37</v>
      </c>
      <c r="B30" s="4" t="s">
        <v>113</v>
      </c>
      <c r="C30" s="5">
        <v>51474.18</v>
      </c>
      <c r="D30" s="5">
        <f t="shared" si="0"/>
        <v>100</v>
      </c>
      <c r="E30" s="5">
        <v>24212.3</v>
      </c>
      <c r="F30" s="5">
        <f t="shared" si="1"/>
        <v>100</v>
      </c>
      <c r="G30" s="5">
        <v>10289.459999999999</v>
      </c>
      <c r="H30" s="5">
        <f t="shared" si="2"/>
        <v>100</v>
      </c>
      <c r="I30" s="5">
        <v>8838.73</v>
      </c>
      <c r="J30" s="5">
        <f t="shared" si="3"/>
        <v>100</v>
      </c>
      <c r="K30" s="5">
        <v>5851.39</v>
      </c>
      <c r="L30" s="5">
        <f t="shared" si="4"/>
        <v>100</v>
      </c>
      <c r="M30" s="5">
        <v>1867.12</v>
      </c>
      <c r="N30" s="5">
        <f t="shared" si="5"/>
        <v>100</v>
      </c>
      <c r="O30" s="5">
        <v>1361.43</v>
      </c>
      <c r="P30" s="5">
        <f t="shared" si="6"/>
        <v>100</v>
      </c>
    </row>
    <row r="31" spans="1:18" x14ac:dyDescent="0.25">
      <c r="A31" s="8" t="s">
        <v>38</v>
      </c>
      <c r="B31" s="8" t="s">
        <v>114</v>
      </c>
      <c r="C31" s="9">
        <v>3.16</v>
      </c>
      <c r="D31" s="9">
        <f t="shared" si="0"/>
        <v>6.1390001744563976E-3</v>
      </c>
      <c r="E31" s="9">
        <v>0.06</v>
      </c>
      <c r="F31" s="10">
        <f t="shared" si="1"/>
        <v>2.4780793233191394E-4</v>
      </c>
      <c r="G31" s="10">
        <v>3</v>
      </c>
      <c r="H31" s="9">
        <f t="shared" si="2"/>
        <v>2.915604900548717E-2</v>
      </c>
      <c r="I31" s="9">
        <v>0</v>
      </c>
      <c r="J31" s="9">
        <f t="shared" si="3"/>
        <v>0</v>
      </c>
      <c r="K31" s="9">
        <v>0</v>
      </c>
      <c r="L31" s="9">
        <f t="shared" si="4"/>
        <v>0</v>
      </c>
      <c r="M31" s="10">
        <v>0</v>
      </c>
      <c r="N31" s="9">
        <f t="shared" si="5"/>
        <v>0</v>
      </c>
      <c r="O31" s="9">
        <v>0.42</v>
      </c>
      <c r="P31" s="10">
        <f t="shared" si="6"/>
        <v>3.0849915162733298E-2</v>
      </c>
    </row>
    <row r="32" spans="1:18" x14ac:dyDescent="0.25">
      <c r="A32" s="8" t="s">
        <v>39</v>
      </c>
      <c r="B32" s="8" t="s">
        <v>115</v>
      </c>
      <c r="C32" s="9" t="s">
        <v>40</v>
      </c>
      <c r="D32" s="9" t="str">
        <f t="shared" si="0"/>
        <v/>
      </c>
      <c r="E32" s="9" t="s">
        <v>40</v>
      </c>
      <c r="F32" s="10" t="str">
        <f t="shared" si="1"/>
        <v/>
      </c>
      <c r="G32" s="10" t="s">
        <v>40</v>
      </c>
      <c r="H32" s="9" t="str">
        <f t="shared" si="2"/>
        <v/>
      </c>
      <c r="I32" s="9" t="s">
        <v>40</v>
      </c>
      <c r="J32" s="9" t="str">
        <f t="shared" si="3"/>
        <v/>
      </c>
      <c r="K32" s="9" t="s">
        <v>40</v>
      </c>
      <c r="L32" s="9" t="str">
        <f t="shared" si="4"/>
        <v/>
      </c>
      <c r="M32" s="10" t="s">
        <v>40</v>
      </c>
      <c r="N32" s="9" t="str">
        <f t="shared" si="5"/>
        <v/>
      </c>
      <c r="O32" s="9" t="s">
        <v>40</v>
      </c>
      <c r="P32" s="10" t="str">
        <f t="shared" si="6"/>
        <v/>
      </c>
    </row>
    <row r="33" spans="1:16" x14ac:dyDescent="0.25">
      <c r="A33" s="8" t="s">
        <v>41</v>
      </c>
      <c r="B33" s="8" t="s">
        <v>116</v>
      </c>
      <c r="C33" s="9" t="s">
        <v>40</v>
      </c>
      <c r="D33" s="9" t="str">
        <f t="shared" si="0"/>
        <v/>
      </c>
      <c r="E33" s="9" t="s">
        <v>40</v>
      </c>
      <c r="F33" s="10" t="str">
        <f t="shared" si="1"/>
        <v/>
      </c>
      <c r="G33" s="10" t="s">
        <v>40</v>
      </c>
      <c r="H33" s="9" t="str">
        <f t="shared" si="2"/>
        <v/>
      </c>
      <c r="I33" s="9">
        <v>0</v>
      </c>
      <c r="J33" s="9">
        <f t="shared" si="3"/>
        <v>0</v>
      </c>
      <c r="K33" s="9">
        <v>0</v>
      </c>
      <c r="L33" s="9">
        <f t="shared" si="4"/>
        <v>0</v>
      </c>
      <c r="M33" s="10" t="s">
        <v>40</v>
      </c>
      <c r="N33" s="9" t="str">
        <f t="shared" si="5"/>
        <v/>
      </c>
      <c r="O33" s="9" t="s">
        <v>40</v>
      </c>
      <c r="P33" s="10" t="str">
        <f t="shared" si="6"/>
        <v/>
      </c>
    </row>
    <row r="34" spans="1:16" x14ac:dyDescent="0.25">
      <c r="A34" s="8" t="s">
        <v>42</v>
      </c>
      <c r="B34" s="8" t="s">
        <v>117</v>
      </c>
      <c r="C34" s="9">
        <v>141.94999999999999</v>
      </c>
      <c r="D34" s="9">
        <f t="shared" si="0"/>
        <v>0.27576932745698912</v>
      </c>
      <c r="E34" s="9">
        <v>89.07</v>
      </c>
      <c r="F34" s="10">
        <f t="shared" si="1"/>
        <v>0.36787087554672621</v>
      </c>
      <c r="G34" s="10">
        <v>27.64</v>
      </c>
      <c r="H34" s="9">
        <f t="shared" si="2"/>
        <v>0.26862439817055517</v>
      </c>
      <c r="I34" s="9">
        <v>12.67</v>
      </c>
      <c r="J34" s="9">
        <f t="shared" si="3"/>
        <v>0.14334638573641234</v>
      </c>
      <c r="K34" s="9">
        <v>49.84</v>
      </c>
      <c r="L34" s="9">
        <f t="shared" si="4"/>
        <v>0.85176342715149733</v>
      </c>
      <c r="M34" s="10">
        <v>1.92</v>
      </c>
      <c r="N34" s="9">
        <f t="shared" si="5"/>
        <v>0.10283216933030549</v>
      </c>
      <c r="O34" s="9">
        <v>10.75</v>
      </c>
      <c r="P34" s="10">
        <f t="shared" si="6"/>
        <v>0.78961092380805464</v>
      </c>
    </row>
    <row r="35" spans="1:16" x14ac:dyDescent="0.25">
      <c r="A35" s="8" t="s">
        <v>43</v>
      </c>
      <c r="B35" s="8" t="s">
        <v>118</v>
      </c>
      <c r="C35" s="9" t="s">
        <v>40</v>
      </c>
      <c r="D35" s="9" t="str">
        <f t="shared" si="0"/>
        <v/>
      </c>
      <c r="E35" s="9" t="s">
        <v>40</v>
      </c>
      <c r="F35" s="10" t="str">
        <f t="shared" si="1"/>
        <v/>
      </c>
      <c r="G35" s="10" t="s">
        <v>40</v>
      </c>
      <c r="H35" s="9" t="str">
        <f t="shared" si="2"/>
        <v/>
      </c>
      <c r="I35" s="9" t="s">
        <v>40</v>
      </c>
      <c r="J35" s="9" t="str">
        <f t="shared" si="3"/>
        <v/>
      </c>
      <c r="K35" s="9" t="s">
        <v>40</v>
      </c>
      <c r="L35" s="9" t="str">
        <f t="shared" si="4"/>
        <v/>
      </c>
      <c r="M35" s="10" t="s">
        <v>40</v>
      </c>
      <c r="N35" s="9" t="str">
        <f t="shared" si="5"/>
        <v/>
      </c>
      <c r="O35" s="9" t="s">
        <v>40</v>
      </c>
      <c r="P35" s="10" t="str">
        <f t="shared" si="6"/>
        <v/>
      </c>
    </row>
    <row r="36" spans="1:16" x14ac:dyDescent="0.25">
      <c r="A36" s="8" t="s">
        <v>44</v>
      </c>
      <c r="B36" s="8" t="s">
        <v>119</v>
      </c>
      <c r="C36" s="9">
        <v>199.28</v>
      </c>
      <c r="D36" s="9">
        <f t="shared" si="0"/>
        <v>0.38714555530559203</v>
      </c>
      <c r="E36" s="9">
        <v>46.49</v>
      </c>
      <c r="F36" s="10">
        <f t="shared" si="1"/>
        <v>0.192009846235178</v>
      </c>
      <c r="G36" s="10">
        <v>20.99</v>
      </c>
      <c r="H36" s="9">
        <f t="shared" si="2"/>
        <v>0.20399515620839187</v>
      </c>
      <c r="I36" s="9">
        <v>115.6</v>
      </c>
      <c r="J36" s="9">
        <f t="shared" si="3"/>
        <v>1.307880204509019</v>
      </c>
      <c r="K36" s="9">
        <v>14.88</v>
      </c>
      <c r="L36" s="9">
        <f t="shared" si="4"/>
        <v>0.25429855128439566</v>
      </c>
      <c r="M36" s="10">
        <v>1.06</v>
      </c>
      <c r="N36" s="9">
        <f t="shared" si="5"/>
        <v>5.6771926817772836E-2</v>
      </c>
      <c r="O36" s="9">
        <v>18.97</v>
      </c>
      <c r="P36" s="10">
        <f t="shared" si="6"/>
        <v>1.3933878348501207</v>
      </c>
    </row>
    <row r="37" spans="1:16" x14ac:dyDescent="0.25">
      <c r="A37" s="8" t="s">
        <v>45</v>
      </c>
      <c r="B37" s="8" t="s">
        <v>120</v>
      </c>
      <c r="C37" s="9">
        <v>2.2999999999999998</v>
      </c>
      <c r="D37" s="9">
        <f t="shared" si="0"/>
        <v>4.4682596206486432E-3</v>
      </c>
      <c r="E37" s="9">
        <v>0.76</v>
      </c>
      <c r="F37" s="10">
        <f t="shared" si="1"/>
        <v>3.1389004762042432E-3</v>
      </c>
      <c r="G37" s="10">
        <v>0.31</v>
      </c>
      <c r="H37" s="9">
        <f t="shared" si="2"/>
        <v>3.0127917305670078E-3</v>
      </c>
      <c r="I37" s="9">
        <v>0.62</v>
      </c>
      <c r="J37" s="9">
        <f t="shared" si="3"/>
        <v>7.0145824117265722E-3</v>
      </c>
      <c r="K37" s="9">
        <v>0</v>
      </c>
      <c r="L37" s="9">
        <f t="shared" si="4"/>
        <v>0</v>
      </c>
      <c r="M37" s="10">
        <v>0.14000000000000001</v>
      </c>
      <c r="N37" s="9">
        <f t="shared" si="5"/>
        <v>7.4981790136681107E-3</v>
      </c>
      <c r="O37" s="9">
        <v>1.57</v>
      </c>
      <c r="P37" s="10">
        <f t="shared" si="6"/>
        <v>0.11531992096545544</v>
      </c>
    </row>
    <row r="38" spans="1:16" x14ac:dyDescent="0.25">
      <c r="A38" s="8" t="s">
        <v>46</v>
      </c>
      <c r="B38" s="8" t="s">
        <v>121</v>
      </c>
      <c r="C38" s="9">
        <v>159.03</v>
      </c>
      <c r="D38" s="9">
        <f t="shared" si="0"/>
        <v>0.30895101194424079</v>
      </c>
      <c r="E38" s="9">
        <v>70.11</v>
      </c>
      <c r="F38" s="10">
        <f t="shared" si="1"/>
        <v>0.28956356892984147</v>
      </c>
      <c r="G38" s="10">
        <v>45.43</v>
      </c>
      <c r="H38" s="9">
        <f t="shared" si="2"/>
        <v>0.44151976877309407</v>
      </c>
      <c r="I38" s="9">
        <v>30.77</v>
      </c>
      <c r="J38" s="9">
        <f t="shared" si="3"/>
        <v>0.34812693678843004</v>
      </c>
      <c r="K38" s="9">
        <v>9.3800000000000008</v>
      </c>
      <c r="L38" s="9">
        <f t="shared" si="4"/>
        <v>0.16030379106502901</v>
      </c>
      <c r="M38" s="10">
        <v>3.79</v>
      </c>
      <c r="N38" s="9">
        <f t="shared" si="5"/>
        <v>0.20298641758430097</v>
      </c>
      <c r="O38" s="9">
        <v>12.52</v>
      </c>
      <c r="P38" s="10">
        <f t="shared" si="6"/>
        <v>0.9196212805652878</v>
      </c>
    </row>
    <row r="39" spans="1:16" x14ac:dyDescent="0.25">
      <c r="A39" s="8" t="s">
        <v>47</v>
      </c>
      <c r="B39" s="8" t="s">
        <v>122</v>
      </c>
      <c r="C39" s="9">
        <v>132.80000000000001</v>
      </c>
      <c r="D39" s="9">
        <f t="shared" si="0"/>
        <v>0.25799342505310435</v>
      </c>
      <c r="E39" s="9">
        <v>54.3</v>
      </c>
      <c r="F39" s="10">
        <f t="shared" si="1"/>
        <v>0.2242661787603821</v>
      </c>
      <c r="G39" s="10">
        <v>5.6</v>
      </c>
      <c r="H39" s="9">
        <f t="shared" si="2"/>
        <v>5.4424624810242711E-2</v>
      </c>
      <c r="I39" s="9">
        <v>56.6</v>
      </c>
      <c r="J39" s="9">
        <f t="shared" si="3"/>
        <v>0.64036349113503865</v>
      </c>
      <c r="K39" s="9">
        <v>22</v>
      </c>
      <c r="L39" s="9">
        <f t="shared" si="4"/>
        <v>0.3759790408774667</v>
      </c>
      <c r="M39" s="10">
        <v>1.3</v>
      </c>
      <c r="N39" s="9">
        <f t="shared" si="5"/>
        <v>6.9625947984061021E-2</v>
      </c>
      <c r="O39" s="9">
        <v>9.9</v>
      </c>
      <c r="P39" s="10">
        <f t="shared" si="6"/>
        <v>0.72717657169299921</v>
      </c>
    </row>
    <row r="40" spans="1:16" x14ac:dyDescent="0.25">
      <c r="A40" s="8" t="s">
        <v>48</v>
      </c>
      <c r="B40" s="8" t="s">
        <v>123</v>
      </c>
      <c r="C40" s="9">
        <v>1724.73</v>
      </c>
      <c r="D40" s="9">
        <f t="shared" si="0"/>
        <v>3.3506701806614503</v>
      </c>
      <c r="E40" s="9">
        <v>631.09</v>
      </c>
      <c r="F40" s="10">
        <f t="shared" si="1"/>
        <v>2.6064851335891261</v>
      </c>
      <c r="G40" s="10">
        <v>93.82</v>
      </c>
      <c r="H40" s="9">
        <f t="shared" si="2"/>
        <v>0.911806839231602</v>
      </c>
      <c r="I40" s="9">
        <v>952.22</v>
      </c>
      <c r="J40" s="9">
        <f t="shared" si="3"/>
        <v>10.773267200152059</v>
      </c>
      <c r="K40" s="9">
        <v>30.76</v>
      </c>
      <c r="L40" s="9">
        <f t="shared" si="4"/>
        <v>0.5256870589723126</v>
      </c>
      <c r="M40" s="10">
        <v>5.58</v>
      </c>
      <c r="N40" s="9">
        <f t="shared" si="5"/>
        <v>0.2988559921162004</v>
      </c>
      <c r="O40" s="9">
        <v>24.87</v>
      </c>
      <c r="P40" s="10">
        <f t="shared" si="6"/>
        <v>1.8267556907075648</v>
      </c>
    </row>
    <row r="41" spans="1:16" x14ac:dyDescent="0.25">
      <c r="A41" s="8" t="s">
        <v>49</v>
      </c>
      <c r="B41" s="8" t="s">
        <v>124</v>
      </c>
      <c r="C41" s="9">
        <v>11198</v>
      </c>
      <c r="D41" s="9">
        <f t="shared" si="0"/>
        <v>21.754596187836309</v>
      </c>
      <c r="E41" s="9">
        <v>6628</v>
      </c>
      <c r="F41" s="10">
        <f t="shared" si="1"/>
        <v>27.37451625826543</v>
      </c>
      <c r="G41" s="10">
        <v>3202</v>
      </c>
      <c r="H41" s="9">
        <f t="shared" si="2"/>
        <v>31.11922297185664</v>
      </c>
      <c r="I41" s="9">
        <v>912</v>
      </c>
      <c r="J41" s="9">
        <f t="shared" si="3"/>
        <v>10.318224450797796</v>
      </c>
      <c r="K41" s="9">
        <v>533</v>
      </c>
      <c r="L41" s="9">
        <f t="shared" si="4"/>
        <v>9.1089467630768066</v>
      </c>
      <c r="M41" s="10">
        <v>98</v>
      </c>
      <c r="N41" s="9">
        <f t="shared" si="5"/>
        <v>5.2487253095676767</v>
      </c>
      <c r="O41" s="9">
        <v>136</v>
      </c>
      <c r="P41" s="10">
        <f t="shared" si="6"/>
        <v>9.9894963384088786</v>
      </c>
    </row>
    <row r="42" spans="1:16" x14ac:dyDescent="0.25">
      <c r="A42" s="8" t="s">
        <v>50</v>
      </c>
      <c r="B42" s="8" t="s">
        <v>125</v>
      </c>
      <c r="C42" s="9">
        <v>124.62</v>
      </c>
      <c r="D42" s="9">
        <f t="shared" si="0"/>
        <v>0.24210196257618866</v>
      </c>
      <c r="E42" s="9">
        <v>79.98</v>
      </c>
      <c r="F42" s="10">
        <f t="shared" si="1"/>
        <v>0.33032797379844131</v>
      </c>
      <c r="G42" s="10">
        <v>2.0699999999999998</v>
      </c>
      <c r="H42" s="9">
        <f t="shared" si="2"/>
        <v>2.0117673813786149E-2</v>
      </c>
      <c r="I42" s="9">
        <v>39.799999999999997</v>
      </c>
      <c r="J42" s="9">
        <f t="shared" si="3"/>
        <v>0.45029093546244769</v>
      </c>
      <c r="K42" s="9">
        <v>7.28</v>
      </c>
      <c r="L42" s="9">
        <f t="shared" si="4"/>
        <v>0.12441488261763443</v>
      </c>
      <c r="M42" s="10">
        <v>0.56999999999999995</v>
      </c>
      <c r="N42" s="9">
        <f t="shared" si="5"/>
        <v>3.0528300269934444E-2</v>
      </c>
      <c r="O42" s="9">
        <v>3.88</v>
      </c>
      <c r="P42" s="10">
        <f t="shared" si="6"/>
        <v>0.28499445436048859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12" sqref="A12"/>
    </sheetView>
  </sheetViews>
  <sheetFormatPr baseColWidth="10" defaultRowHeight="15" x14ac:dyDescent="0.25"/>
  <cols>
    <col min="1" max="4" width="15" customWidth="1"/>
  </cols>
  <sheetData>
    <row r="1" spans="1:4" x14ac:dyDescent="0.25">
      <c r="A1" s="31" t="s">
        <v>84</v>
      </c>
      <c r="B1" s="31" t="s">
        <v>80</v>
      </c>
      <c r="C1" s="31" t="s">
        <v>81</v>
      </c>
      <c r="D1" s="31" t="s">
        <v>82</v>
      </c>
    </row>
    <row r="2" spans="1:4" x14ac:dyDescent="0.25">
      <c r="A2" s="32" t="s">
        <v>85</v>
      </c>
      <c r="B2" s="33">
        <v>17314</v>
      </c>
      <c r="C2" s="33">
        <v>17139.25</v>
      </c>
      <c r="D2" s="33">
        <v>6435</v>
      </c>
    </row>
    <row r="3" spans="1:4" x14ac:dyDescent="0.25">
      <c r="A3" s="34" t="s">
        <v>86</v>
      </c>
      <c r="B3" s="35" t="s">
        <v>40</v>
      </c>
      <c r="C3" s="35" t="s">
        <v>40</v>
      </c>
      <c r="D3" s="35" t="s">
        <v>40</v>
      </c>
    </row>
    <row r="4" spans="1:4" x14ac:dyDescent="0.25">
      <c r="A4" s="34" t="s">
        <v>87</v>
      </c>
      <c r="B4" s="35" t="s">
        <v>40</v>
      </c>
      <c r="C4" s="35" t="s">
        <v>40</v>
      </c>
      <c r="D4" s="35">
        <v>1887</v>
      </c>
    </row>
    <row r="5" spans="1:4" x14ac:dyDescent="0.25">
      <c r="A5" s="34" t="s">
        <v>88</v>
      </c>
      <c r="B5" s="35" t="s">
        <v>40</v>
      </c>
      <c r="C5" s="35" t="s">
        <v>40</v>
      </c>
      <c r="D5" s="35">
        <v>11797</v>
      </c>
    </row>
    <row r="6" spans="1:4" x14ac:dyDescent="0.25">
      <c r="A6" s="34" t="s">
        <v>89</v>
      </c>
      <c r="B6" s="35" t="s">
        <v>40</v>
      </c>
      <c r="C6" s="35" t="s">
        <v>40</v>
      </c>
      <c r="D6" s="35">
        <v>10018</v>
      </c>
    </row>
    <row r="7" spans="1:4" x14ac:dyDescent="0.25">
      <c r="A7" s="34" t="s">
        <v>91</v>
      </c>
      <c r="B7" s="35" t="s">
        <v>40</v>
      </c>
      <c r="C7" s="35" t="s">
        <v>40</v>
      </c>
      <c r="D7" s="35">
        <v>4259</v>
      </c>
    </row>
    <row r="8" spans="1:4" x14ac:dyDescent="0.25">
      <c r="A8" s="34" t="s">
        <v>92</v>
      </c>
      <c r="B8" s="35" t="s">
        <v>40</v>
      </c>
      <c r="C8" s="35" t="s">
        <v>40</v>
      </c>
      <c r="D8" s="35">
        <v>19357</v>
      </c>
    </row>
    <row r="9" spans="1:4" x14ac:dyDescent="0.25">
      <c r="A9" s="34" t="s">
        <v>93</v>
      </c>
      <c r="B9" s="35">
        <v>17844</v>
      </c>
      <c r="C9" s="35">
        <v>8629</v>
      </c>
      <c r="D9" s="35">
        <v>4538</v>
      </c>
    </row>
    <row r="10" spans="1:4" x14ac:dyDescent="0.25">
      <c r="A10" s="32" t="s">
        <v>94</v>
      </c>
      <c r="B10" s="33">
        <v>23367</v>
      </c>
      <c r="C10" s="33">
        <v>7227</v>
      </c>
      <c r="D10" s="33">
        <v>3501</v>
      </c>
    </row>
    <row r="11" spans="1:4" x14ac:dyDescent="0.25">
      <c r="A11" s="34" t="s">
        <v>95</v>
      </c>
      <c r="B11" s="35" t="s">
        <v>40</v>
      </c>
      <c r="C11" s="35" t="s">
        <v>40</v>
      </c>
      <c r="D11" s="35">
        <v>6130</v>
      </c>
    </row>
    <row r="12" spans="1:4" x14ac:dyDescent="0.25">
      <c r="A12" s="34" t="s">
        <v>96</v>
      </c>
      <c r="B12" s="35" t="s">
        <v>40</v>
      </c>
      <c r="C12" s="35" t="s">
        <v>40</v>
      </c>
      <c r="D12" s="35">
        <v>2786</v>
      </c>
    </row>
    <row r="13" spans="1:4" x14ac:dyDescent="0.25">
      <c r="A13" s="34" t="s">
        <v>97</v>
      </c>
      <c r="B13" s="35" t="s">
        <v>40</v>
      </c>
      <c r="C13" s="35" t="s">
        <v>40</v>
      </c>
      <c r="D13" s="35" t="s">
        <v>40</v>
      </c>
    </row>
    <row r="14" spans="1:4" x14ac:dyDescent="0.25">
      <c r="A14" s="34" t="s">
        <v>99</v>
      </c>
      <c r="B14" s="35" t="s">
        <v>40</v>
      </c>
      <c r="C14" s="35" t="s">
        <v>40</v>
      </c>
      <c r="D14" s="35">
        <v>3007</v>
      </c>
    </row>
    <row r="15" spans="1:4" x14ac:dyDescent="0.25">
      <c r="A15" s="34" t="s">
        <v>100</v>
      </c>
      <c r="B15" s="35" t="s">
        <v>40</v>
      </c>
      <c r="C15" s="35" t="s">
        <v>40</v>
      </c>
      <c r="D15" s="35">
        <v>3585</v>
      </c>
    </row>
    <row r="16" spans="1:4" x14ac:dyDescent="0.25">
      <c r="A16" s="34" t="s">
        <v>101</v>
      </c>
      <c r="B16" s="35" t="s">
        <v>40</v>
      </c>
      <c r="C16" s="35" t="s">
        <v>40</v>
      </c>
      <c r="D16" s="35">
        <v>46305</v>
      </c>
    </row>
    <row r="17" spans="1:4" x14ac:dyDescent="0.25">
      <c r="A17" s="34" t="s">
        <v>102</v>
      </c>
      <c r="B17" s="35" t="s">
        <v>40</v>
      </c>
      <c r="C17" s="35" t="s">
        <v>40</v>
      </c>
      <c r="D17" s="35">
        <v>2850</v>
      </c>
    </row>
    <row r="18" spans="1:4" x14ac:dyDescent="0.25">
      <c r="A18" s="34" t="s">
        <v>103</v>
      </c>
      <c r="B18" s="35" t="s">
        <v>40</v>
      </c>
      <c r="C18" s="35" t="s">
        <v>40</v>
      </c>
      <c r="D18" s="35" t="s">
        <v>40</v>
      </c>
    </row>
    <row r="19" spans="1:4" x14ac:dyDescent="0.25">
      <c r="A19" s="34" t="s">
        <v>104</v>
      </c>
      <c r="B19" s="35" t="s">
        <v>40</v>
      </c>
      <c r="C19" s="35" t="s">
        <v>40</v>
      </c>
      <c r="D19" s="35">
        <v>67857</v>
      </c>
    </row>
    <row r="20" spans="1:4" x14ac:dyDescent="0.25">
      <c r="A20" s="34" t="s">
        <v>106</v>
      </c>
      <c r="B20" s="35" t="s">
        <v>40</v>
      </c>
      <c r="C20" s="35" t="s">
        <v>40</v>
      </c>
      <c r="D20" s="35">
        <v>7918</v>
      </c>
    </row>
    <row r="21" spans="1:4" x14ac:dyDescent="0.25">
      <c r="A21" s="34" t="s">
        <v>108</v>
      </c>
      <c r="B21" s="35" t="s">
        <v>40</v>
      </c>
      <c r="C21" s="35" t="s">
        <v>40</v>
      </c>
      <c r="D21" s="35">
        <v>5671</v>
      </c>
    </row>
    <row r="22" spans="1:4" x14ac:dyDescent="0.25">
      <c r="A22" s="34" t="s">
        <v>109</v>
      </c>
      <c r="B22" s="35" t="s">
        <v>40</v>
      </c>
      <c r="C22" s="35" t="s">
        <v>40</v>
      </c>
      <c r="D22" s="35">
        <v>20354</v>
      </c>
    </row>
    <row r="23" spans="1:4" x14ac:dyDescent="0.25">
      <c r="A23" s="34" t="s">
        <v>110</v>
      </c>
      <c r="B23" s="35">
        <v>4758</v>
      </c>
      <c r="C23" s="35">
        <v>4854</v>
      </c>
      <c r="D23" s="35">
        <v>3369</v>
      </c>
    </row>
    <row r="24" spans="1:4" x14ac:dyDescent="0.25">
      <c r="A24" s="34" t="s">
        <v>111</v>
      </c>
      <c r="B24" s="35" t="s">
        <v>40</v>
      </c>
      <c r="C24" s="35" t="s">
        <v>40</v>
      </c>
      <c r="D24" s="35" t="s">
        <v>40</v>
      </c>
    </row>
    <row r="25" spans="1:4" x14ac:dyDescent="0.25">
      <c r="A25" s="34" t="s">
        <v>112</v>
      </c>
      <c r="B25" s="35" t="s">
        <v>40</v>
      </c>
      <c r="C25" s="35" t="s">
        <v>40</v>
      </c>
      <c r="D25" s="35">
        <v>4469</v>
      </c>
    </row>
    <row r="26" spans="1:4" x14ac:dyDescent="0.25">
      <c r="A26" s="34" t="s">
        <v>118</v>
      </c>
      <c r="B26" s="35" t="s">
        <v>40</v>
      </c>
      <c r="C26" s="35" t="s">
        <v>40</v>
      </c>
      <c r="D26" s="35" t="s">
        <v>40</v>
      </c>
    </row>
    <row r="27" spans="1:4" x14ac:dyDescent="0.25">
      <c r="A27" s="36"/>
      <c r="B27" s="36">
        <f>AVERAGE(B3:B26)</f>
        <v>15323</v>
      </c>
      <c r="C27" s="36">
        <f t="shared" ref="C27:D27" si="0">AVERAGE(C3:C26)</f>
        <v>6903.333333333333</v>
      </c>
      <c r="D27" s="36">
        <f t="shared" si="0"/>
        <v>12087.263157894737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J7" sqref="J7"/>
    </sheetView>
  </sheetViews>
  <sheetFormatPr baseColWidth="10" defaultRowHeight="15" x14ac:dyDescent="0.25"/>
  <cols>
    <col min="1" max="1" width="38.7109375" style="2" customWidth="1"/>
    <col min="2" max="2" width="12.5703125" style="2" bestFit="1" customWidth="1"/>
    <col min="3" max="3" width="12.28515625" style="2" bestFit="1" customWidth="1"/>
    <col min="4" max="4" width="12.5703125" style="2" bestFit="1" customWidth="1"/>
    <col min="5" max="5" width="12.28515625" style="2" bestFit="1" customWidth="1"/>
    <col min="6" max="6" width="11.5703125" style="2" bestFit="1" customWidth="1"/>
    <col min="7" max="7" width="12.28515625" style="2" bestFit="1" customWidth="1"/>
    <col min="8" max="8" width="11.85546875" style="2" bestFit="1" customWidth="1"/>
    <col min="9" max="9" width="12.28515625" style="2" bestFit="1" customWidth="1"/>
    <col min="10" max="10" width="16.7109375" style="2" bestFit="1" customWidth="1"/>
    <col min="11" max="11" width="12.28515625" style="2" bestFit="1" customWidth="1"/>
    <col min="12" max="12" width="10.5703125" style="2" bestFit="1" customWidth="1"/>
    <col min="13" max="13" width="12.28515625" style="2" bestFit="1" customWidth="1"/>
    <col min="14" max="14" width="9.5703125" style="2" bestFit="1" customWidth="1"/>
    <col min="15" max="15" width="10.28515625" style="2" bestFit="1" customWidth="1"/>
    <col min="18" max="16384" width="11.42578125" style="2"/>
  </cols>
  <sheetData>
    <row r="1" spans="1:17" s="11" customFormat="1" x14ac:dyDescent="0.25">
      <c r="A1" s="11" t="s">
        <v>84</v>
      </c>
      <c r="B1" s="16" t="s">
        <v>1</v>
      </c>
      <c r="C1" s="16" t="s">
        <v>2</v>
      </c>
      <c r="D1" s="16" t="s">
        <v>3</v>
      </c>
      <c r="E1" s="11" t="s">
        <v>2</v>
      </c>
      <c r="F1" s="11" t="s">
        <v>4</v>
      </c>
      <c r="G1" s="16" t="s">
        <v>2</v>
      </c>
      <c r="H1" s="16" t="s">
        <v>5</v>
      </c>
      <c r="I1" s="16" t="s">
        <v>2</v>
      </c>
      <c r="J1" s="16" t="s">
        <v>6</v>
      </c>
      <c r="K1" s="16" t="s">
        <v>2</v>
      </c>
      <c r="L1" s="11" t="s">
        <v>7</v>
      </c>
      <c r="M1" s="16" t="s">
        <v>2</v>
      </c>
      <c r="N1" s="16" t="s">
        <v>8</v>
      </c>
      <c r="O1" s="11" t="s">
        <v>2</v>
      </c>
      <c r="P1" s="17"/>
      <c r="Q1" s="17"/>
    </row>
    <row r="2" spans="1:17" x14ac:dyDescent="0.25">
      <c r="A2" s="4" t="s">
        <v>85</v>
      </c>
      <c r="B2" s="18">
        <v>151.911</v>
      </c>
      <c r="C2" s="18">
        <f t="shared" ref="C2:C29" si="0">IFERROR(B2/B$30*100,"")</f>
        <v>5.6087200827002935E-2</v>
      </c>
      <c r="D2" s="18">
        <v>36.994</v>
      </c>
      <c r="E2" s="18">
        <f t="shared" ref="E2:E29" si="1">IFERROR(D2/D$30*100,"")</f>
        <v>2.7544543959250101E-2</v>
      </c>
      <c r="F2" s="18">
        <v>1.6</v>
      </c>
      <c r="G2" s="18">
        <f t="shared" ref="G2:G29" si="2">IFERROR(F2/F$30*100,"")</f>
        <v>3.0773817251609618E-3</v>
      </c>
      <c r="H2" s="18">
        <v>94.346000000000004</v>
      </c>
      <c r="I2" s="18">
        <f t="shared" ref="I2:I29" si="3">IFERROR(H2/H$30*100,"")</f>
        <v>0.1781098860935684</v>
      </c>
      <c r="J2" s="18">
        <v>2060.7330000000002</v>
      </c>
      <c r="K2" s="18">
        <f t="shared" ref="K2:K29" si="4">IFERROR(J2/J$30*100,"")</f>
        <v>0.94429803102785248</v>
      </c>
      <c r="L2" s="18">
        <v>15.186</v>
      </c>
      <c r="M2" s="18">
        <f t="shared" ref="M2:M29" si="5">IFERROR(L2/L$30*100,"")</f>
        <v>0.19474498870848395</v>
      </c>
      <c r="N2" s="18">
        <v>285.214</v>
      </c>
      <c r="O2" s="18" t="s">
        <v>51</v>
      </c>
    </row>
    <row r="3" spans="1:17" x14ac:dyDescent="0.25">
      <c r="A3" s="2" t="s">
        <v>86</v>
      </c>
      <c r="B3" s="19">
        <v>2780.16</v>
      </c>
      <c r="C3" s="19">
        <f t="shared" si="0"/>
        <v>1.0264654452357003</v>
      </c>
      <c r="D3" s="19">
        <v>1851.87</v>
      </c>
      <c r="E3" s="20">
        <f t="shared" si="1"/>
        <v>1.3788429102507562</v>
      </c>
      <c r="F3" s="20">
        <v>373</v>
      </c>
      <c r="G3" s="19">
        <f t="shared" si="2"/>
        <v>0.71741461467814915</v>
      </c>
      <c r="H3" s="19">
        <v>500.39</v>
      </c>
      <c r="I3" s="19">
        <f t="shared" si="3"/>
        <v>0.9446548438975757</v>
      </c>
      <c r="J3" s="19">
        <v>8178.46</v>
      </c>
      <c r="K3" s="19">
        <f t="shared" si="4"/>
        <v>3.7476488583625587</v>
      </c>
      <c r="L3" s="20">
        <v>3.06</v>
      </c>
      <c r="M3" s="19">
        <f t="shared" si="5"/>
        <v>3.9241384528378831E-2</v>
      </c>
      <c r="N3" s="19"/>
      <c r="O3" s="20"/>
      <c r="P3" t="s">
        <v>40</v>
      </c>
    </row>
    <row r="4" spans="1:17" x14ac:dyDescent="0.25">
      <c r="A4" s="2" t="s">
        <v>87</v>
      </c>
      <c r="B4" s="19">
        <v>9791.43</v>
      </c>
      <c r="C4" s="19">
        <f t="shared" si="0"/>
        <v>3.6151029273294317</v>
      </c>
      <c r="D4" s="19">
        <v>6447.77</v>
      </c>
      <c r="E4" s="20">
        <f t="shared" si="1"/>
        <v>4.8008024059072829</v>
      </c>
      <c r="F4" s="20">
        <v>624.6</v>
      </c>
      <c r="G4" s="19">
        <f t="shared" si="2"/>
        <v>1.2013328909597105</v>
      </c>
      <c r="H4" s="19">
        <v>2554.37</v>
      </c>
      <c r="I4" s="19">
        <f t="shared" si="3"/>
        <v>4.8222346441908321</v>
      </c>
      <c r="J4" s="19">
        <v>659.01</v>
      </c>
      <c r="K4" s="19">
        <f t="shared" si="4"/>
        <v>0.3019808220801361</v>
      </c>
      <c r="L4" s="20">
        <v>17.3</v>
      </c>
      <c r="M4" s="19">
        <f t="shared" si="5"/>
        <v>0.22185488638593259</v>
      </c>
      <c r="N4" s="19"/>
      <c r="O4" s="20"/>
      <c r="P4" t="s">
        <v>40</v>
      </c>
    </row>
    <row r="5" spans="1:17" x14ac:dyDescent="0.25">
      <c r="A5" s="2" t="s">
        <v>88</v>
      </c>
      <c r="B5" s="19">
        <v>8218.42</v>
      </c>
      <c r="C5" s="19">
        <f t="shared" si="0"/>
        <v>3.0343304502021406</v>
      </c>
      <c r="D5" s="19">
        <v>5188.6899999999996</v>
      </c>
      <c r="E5" s="20">
        <f t="shared" si="1"/>
        <v>3.8633318861415735</v>
      </c>
      <c r="F5" s="20">
        <v>1877.36</v>
      </c>
      <c r="G5" s="19">
        <f t="shared" si="2"/>
        <v>3.6108458472176141</v>
      </c>
      <c r="H5" s="19">
        <v>639.47</v>
      </c>
      <c r="I5" s="19">
        <f t="shared" si="3"/>
        <v>1.2072152381685941</v>
      </c>
      <c r="J5" s="19">
        <v>7615.12</v>
      </c>
      <c r="K5" s="19">
        <f t="shared" si="4"/>
        <v>3.4895072879605555</v>
      </c>
      <c r="L5" s="20">
        <v>128.59</v>
      </c>
      <c r="M5" s="19">
        <f t="shared" si="5"/>
        <v>1.6490358289229523</v>
      </c>
      <c r="N5" s="19"/>
      <c r="O5" s="20"/>
    </row>
    <row r="6" spans="1:17" x14ac:dyDescent="0.25">
      <c r="A6" s="2" t="s">
        <v>89</v>
      </c>
      <c r="B6" s="19">
        <v>9464.06</v>
      </c>
      <c r="C6" s="19">
        <f t="shared" si="0"/>
        <v>3.4942343468136303</v>
      </c>
      <c r="D6" s="19">
        <v>4165.3999999999996</v>
      </c>
      <c r="E6" s="20">
        <f t="shared" si="1"/>
        <v>3.1014230255679394</v>
      </c>
      <c r="F6" s="20">
        <v>4122.6000000000004</v>
      </c>
      <c r="G6" s="19">
        <f t="shared" si="2"/>
        <v>7.9292586875928635</v>
      </c>
      <c r="H6" s="19">
        <v>60.69</v>
      </c>
      <c r="I6" s="19">
        <f t="shared" si="3"/>
        <v>0.11457283813853969</v>
      </c>
      <c r="J6" s="19">
        <v>10464.299999999999</v>
      </c>
      <c r="K6" s="19">
        <f t="shared" si="4"/>
        <v>4.7950985819534875</v>
      </c>
      <c r="L6" s="20">
        <v>691.47</v>
      </c>
      <c r="M6" s="19">
        <f t="shared" si="5"/>
        <v>8.8673987450451346</v>
      </c>
      <c r="N6" s="19"/>
      <c r="O6" s="20"/>
    </row>
    <row r="7" spans="1:17" x14ac:dyDescent="0.25">
      <c r="A7" s="2" t="s">
        <v>90</v>
      </c>
      <c r="B7" s="19">
        <v>43520.800000000003</v>
      </c>
      <c r="C7" s="19">
        <f t="shared" si="0"/>
        <v>16.068354824547463</v>
      </c>
      <c r="D7" s="19">
        <v>22587.3</v>
      </c>
      <c r="E7" s="20">
        <f t="shared" si="1"/>
        <v>16.817777957797745</v>
      </c>
      <c r="F7" s="20">
        <v>11207.1</v>
      </c>
      <c r="G7" s="19">
        <f t="shared" si="2"/>
        <v>21.555327957532132</v>
      </c>
      <c r="H7" s="19">
        <v>3837.4</v>
      </c>
      <c r="I7" s="19">
        <f t="shared" si="3"/>
        <v>7.2443863745729473</v>
      </c>
      <c r="J7" s="19">
        <v>73206.7</v>
      </c>
      <c r="K7" s="19">
        <f t="shared" si="4"/>
        <v>33.54580271585241</v>
      </c>
      <c r="L7" s="20">
        <v>3132.3</v>
      </c>
      <c r="M7" s="19">
        <f t="shared" si="5"/>
        <v>40.168558417725819</v>
      </c>
      <c r="N7" s="19"/>
      <c r="O7" s="20"/>
    </row>
    <row r="8" spans="1:17" x14ac:dyDescent="0.25">
      <c r="A8" s="2" t="s">
        <v>91</v>
      </c>
      <c r="B8" s="19">
        <v>1528.55</v>
      </c>
      <c r="C8" s="19">
        <f t="shared" si="0"/>
        <v>0.56435735940198761</v>
      </c>
      <c r="D8" s="19">
        <v>854.12</v>
      </c>
      <c r="E8" s="20">
        <f t="shared" si="1"/>
        <v>0.63595031319875372</v>
      </c>
      <c r="F8" s="20">
        <v>488.82</v>
      </c>
      <c r="G8" s="19">
        <f t="shared" si="2"/>
        <v>0.94017858430823831</v>
      </c>
      <c r="H8" s="19">
        <v>0</v>
      </c>
      <c r="I8" s="19">
        <f t="shared" si="3"/>
        <v>0</v>
      </c>
      <c r="J8" s="19">
        <v>425.34</v>
      </c>
      <c r="K8" s="19">
        <f t="shared" si="4"/>
        <v>0.19490527133664901</v>
      </c>
      <c r="L8" s="20">
        <v>51.26</v>
      </c>
      <c r="M8" s="19">
        <f t="shared" si="5"/>
        <v>0.65735731075970549</v>
      </c>
      <c r="N8" s="19"/>
      <c r="O8" s="20"/>
    </row>
    <row r="9" spans="1:17" x14ac:dyDescent="0.25">
      <c r="A9" s="2" t="s">
        <v>92</v>
      </c>
      <c r="B9" s="19">
        <v>2485.69</v>
      </c>
      <c r="C9" s="19">
        <f t="shared" si="0"/>
        <v>0.91774390415225304</v>
      </c>
      <c r="D9" s="19">
        <v>701.24</v>
      </c>
      <c r="E9" s="20">
        <f t="shared" si="1"/>
        <v>0.52212077650388011</v>
      </c>
      <c r="F9" s="20">
        <v>1549.86</v>
      </c>
      <c r="G9" s="19">
        <f t="shared" si="2"/>
        <v>2.9809442753487296</v>
      </c>
      <c r="H9" s="19">
        <v>0</v>
      </c>
      <c r="I9" s="19">
        <f t="shared" si="3"/>
        <v>0</v>
      </c>
      <c r="J9" s="19">
        <v>830.7</v>
      </c>
      <c r="K9" s="19">
        <f t="shared" si="4"/>
        <v>0.38065502633035775</v>
      </c>
      <c r="L9" s="20">
        <v>0</v>
      </c>
      <c r="M9" s="19">
        <f t="shared" si="5"/>
        <v>0</v>
      </c>
      <c r="N9" s="19"/>
      <c r="O9" s="20"/>
    </row>
    <row r="10" spans="1:17" x14ac:dyDescent="0.25">
      <c r="A10" s="2" t="s">
        <v>93</v>
      </c>
      <c r="B10" s="19">
        <v>3205.86</v>
      </c>
      <c r="C10" s="19">
        <f t="shared" si="0"/>
        <v>1.1836385360063171</v>
      </c>
      <c r="D10" s="19">
        <v>1203.26</v>
      </c>
      <c r="E10" s="20">
        <f t="shared" si="1"/>
        <v>0.89590874099603379</v>
      </c>
      <c r="F10" s="20">
        <v>323.38</v>
      </c>
      <c r="G10" s="19">
        <f t="shared" si="2"/>
        <v>0.62197731392659483</v>
      </c>
      <c r="H10" s="19">
        <v>1340.95</v>
      </c>
      <c r="I10" s="19">
        <f t="shared" si="3"/>
        <v>2.5314952595464622</v>
      </c>
      <c r="J10" s="19">
        <v>3904.9</v>
      </c>
      <c r="K10" s="19">
        <f t="shared" si="4"/>
        <v>1.7893581465239121</v>
      </c>
      <c r="L10" s="20">
        <v>16.399999999999999</v>
      </c>
      <c r="M10" s="19">
        <f t="shared" si="5"/>
        <v>0.21031330270111528</v>
      </c>
      <c r="N10" s="19"/>
      <c r="O10" s="20"/>
    </row>
    <row r="11" spans="1:17" x14ac:dyDescent="0.25">
      <c r="A11" s="4" t="s">
        <v>94</v>
      </c>
      <c r="B11" s="18">
        <v>19296.3</v>
      </c>
      <c r="C11" s="18">
        <f t="shared" si="0"/>
        <v>7.1244047719921308</v>
      </c>
      <c r="D11" s="18">
        <v>6508.8</v>
      </c>
      <c r="E11" s="18">
        <f t="shared" si="1"/>
        <v>4.8462433833045102</v>
      </c>
      <c r="F11" s="18">
        <v>7029.72</v>
      </c>
      <c r="G11" s="18">
        <f t="shared" si="2"/>
        <v>13.520707413124072</v>
      </c>
      <c r="H11" s="18">
        <v>3590.26</v>
      </c>
      <c r="I11" s="18">
        <f t="shared" si="3"/>
        <v>6.7778262951931705</v>
      </c>
      <c r="J11" s="18">
        <v>4237.01</v>
      </c>
      <c r="K11" s="18">
        <f t="shared" si="4"/>
        <v>1.9415422572673515</v>
      </c>
      <c r="L11" s="18">
        <v>282.97000000000003</v>
      </c>
      <c r="M11" s="18">
        <f t="shared" si="5"/>
        <v>3.6288021503252805</v>
      </c>
      <c r="N11" s="18"/>
      <c r="O11" s="18"/>
    </row>
    <row r="12" spans="1:17" x14ac:dyDescent="0.25">
      <c r="A12" s="2" t="s">
        <v>95</v>
      </c>
      <c r="B12" s="19">
        <v>59928.23</v>
      </c>
      <c r="C12" s="19">
        <f t="shared" si="0"/>
        <v>22.126157231647621</v>
      </c>
      <c r="D12" s="19">
        <v>34632.379999999997</v>
      </c>
      <c r="E12" s="20">
        <f t="shared" si="1"/>
        <v>25.786157574835212</v>
      </c>
      <c r="F12" s="20">
        <v>11285.44</v>
      </c>
      <c r="G12" s="19">
        <f t="shared" si="2"/>
        <v>21.706004260250328</v>
      </c>
      <c r="H12" s="19">
        <v>10877.19</v>
      </c>
      <c r="I12" s="19">
        <f t="shared" si="3"/>
        <v>20.534363639349852</v>
      </c>
      <c r="J12" s="19">
        <v>39271.54</v>
      </c>
      <c r="K12" s="19">
        <f t="shared" si="4"/>
        <v>17.995556870992775</v>
      </c>
      <c r="L12" s="20">
        <v>157.63999999999999</v>
      </c>
      <c r="M12" s="19">
        <f t="shared" si="5"/>
        <v>2.0215725023051108</v>
      </c>
      <c r="N12" s="19"/>
      <c r="O12" s="20"/>
    </row>
    <row r="13" spans="1:17" x14ac:dyDescent="0.25">
      <c r="A13" s="2" t="s">
        <v>96</v>
      </c>
      <c r="B13" s="19">
        <v>3042.9</v>
      </c>
      <c r="C13" s="19">
        <f t="shared" si="0"/>
        <v>1.123471923669038</v>
      </c>
      <c r="D13" s="19">
        <v>971.47</v>
      </c>
      <c r="E13" s="20">
        <f t="shared" si="1"/>
        <v>0.72332535330304093</v>
      </c>
      <c r="F13" s="20">
        <v>321.89999999999998</v>
      </c>
      <c r="G13" s="19">
        <f t="shared" si="2"/>
        <v>0.6191307358308209</v>
      </c>
      <c r="H13" s="19">
        <v>1641.89</v>
      </c>
      <c r="I13" s="19">
        <f t="shared" si="3"/>
        <v>3.0996209789304161</v>
      </c>
      <c r="J13" s="19">
        <v>765.68</v>
      </c>
      <c r="K13" s="19">
        <f t="shared" si="4"/>
        <v>0.3508606483214497</v>
      </c>
      <c r="L13" s="20">
        <v>2.9</v>
      </c>
      <c r="M13" s="19">
        <f t="shared" si="5"/>
        <v>3.7189547428855753E-2</v>
      </c>
      <c r="N13" s="19"/>
      <c r="O13" s="20"/>
    </row>
    <row r="14" spans="1:17" x14ac:dyDescent="0.25">
      <c r="A14" s="2" t="s">
        <v>97</v>
      </c>
      <c r="B14" s="19">
        <v>14337.92</v>
      </c>
      <c r="C14" s="19">
        <f t="shared" si="0"/>
        <v>5.2937167057125682</v>
      </c>
      <c r="D14" s="19">
        <v>6609.52</v>
      </c>
      <c r="E14" s="20">
        <f t="shared" si="1"/>
        <v>4.9212362596513683</v>
      </c>
      <c r="F14" s="20">
        <v>1158.4100000000001</v>
      </c>
      <c r="G14" s="19">
        <f t="shared" si="2"/>
        <v>2.2280436026523183</v>
      </c>
      <c r="H14" s="19">
        <v>4697.17</v>
      </c>
      <c r="I14" s="19">
        <f t="shared" si="3"/>
        <v>8.8674921423497199</v>
      </c>
      <c r="J14" s="19">
        <v>21060.38</v>
      </c>
      <c r="K14" s="19">
        <f t="shared" si="4"/>
        <v>9.6505832471738753</v>
      </c>
      <c r="L14" s="20">
        <v>11.75</v>
      </c>
      <c r="M14" s="19">
        <f t="shared" si="5"/>
        <v>0.15068178699622592</v>
      </c>
      <c r="N14" s="19"/>
      <c r="O14" s="20"/>
    </row>
    <row r="15" spans="1:17" x14ac:dyDescent="0.25">
      <c r="A15" s="2" t="s">
        <v>98</v>
      </c>
      <c r="B15" s="19">
        <v>59.58</v>
      </c>
      <c r="C15" s="19">
        <f t="shared" si="0"/>
        <v>2.1997586911236412E-2</v>
      </c>
      <c r="D15" s="19">
        <v>33.01</v>
      </c>
      <c r="E15" s="20">
        <f t="shared" si="1"/>
        <v>2.457818554616548E-2</v>
      </c>
      <c r="F15" s="20">
        <v>26.7</v>
      </c>
      <c r="G15" s="19">
        <f t="shared" si="2"/>
        <v>5.135380753862355E-2</v>
      </c>
      <c r="H15" s="19">
        <v>0</v>
      </c>
      <c r="I15" s="19">
        <f t="shared" si="3"/>
        <v>0</v>
      </c>
      <c r="J15" s="19">
        <v>7.5</v>
      </c>
      <c r="K15" s="19">
        <f t="shared" si="4"/>
        <v>3.4367553839866173E-3</v>
      </c>
      <c r="L15" s="20">
        <v>0</v>
      </c>
      <c r="M15" s="19">
        <f t="shared" si="5"/>
        <v>0</v>
      </c>
      <c r="N15" s="19"/>
      <c r="O15" s="20"/>
    </row>
    <row r="16" spans="1:17" x14ac:dyDescent="0.25">
      <c r="A16" s="2" t="s">
        <v>99</v>
      </c>
      <c r="B16" s="19">
        <v>3243.7</v>
      </c>
      <c r="C16" s="19">
        <f t="shared" si="0"/>
        <v>1.1976094774081494</v>
      </c>
      <c r="D16" s="19">
        <v>2539.4</v>
      </c>
      <c r="E16" s="20">
        <f t="shared" si="1"/>
        <v>1.8907556611915364</v>
      </c>
      <c r="F16" s="20">
        <v>281.60000000000002</v>
      </c>
      <c r="G16" s="19">
        <f t="shared" si="2"/>
        <v>0.54161918362832928</v>
      </c>
      <c r="H16" s="19">
        <v>0</v>
      </c>
      <c r="I16" s="19">
        <f t="shared" si="3"/>
        <v>0</v>
      </c>
      <c r="J16" s="19">
        <v>672.6</v>
      </c>
      <c r="K16" s="19">
        <f t="shared" si="4"/>
        <v>0.30820822283591981</v>
      </c>
      <c r="L16" s="20">
        <v>129</v>
      </c>
      <c r="M16" s="19">
        <f t="shared" si="5"/>
        <v>1.6542936614904802</v>
      </c>
      <c r="N16" s="19"/>
      <c r="O16" s="20"/>
    </row>
    <row r="17" spans="1:15" x14ac:dyDescent="0.25">
      <c r="A17" s="2" t="s">
        <v>100</v>
      </c>
      <c r="B17" s="19">
        <v>5623.66</v>
      </c>
      <c r="C17" s="19">
        <f t="shared" si="0"/>
        <v>2.0763167104606204</v>
      </c>
      <c r="D17" s="19">
        <v>4482.76</v>
      </c>
      <c r="E17" s="20">
        <f t="shared" si="1"/>
        <v>3.3377190863050217</v>
      </c>
      <c r="F17" s="20">
        <v>522</v>
      </c>
      <c r="G17" s="19">
        <f t="shared" si="2"/>
        <v>1.0039957878337638</v>
      </c>
      <c r="H17" s="19">
        <v>99.79</v>
      </c>
      <c r="I17" s="19">
        <f t="shared" si="3"/>
        <v>0.18838727167317312</v>
      </c>
      <c r="J17" s="19">
        <v>875</v>
      </c>
      <c r="K17" s="19">
        <f t="shared" si="4"/>
        <v>0.40095479479843865</v>
      </c>
      <c r="L17" s="20">
        <v>71.09</v>
      </c>
      <c r="M17" s="19">
        <f t="shared" si="5"/>
        <v>0.9116568712818468</v>
      </c>
      <c r="N17" s="19"/>
      <c r="O17" s="20"/>
    </row>
    <row r="18" spans="1:15" x14ac:dyDescent="0.25">
      <c r="A18" s="2" t="s">
        <v>101</v>
      </c>
      <c r="B18" s="19">
        <v>170.66</v>
      </c>
      <c r="C18" s="19">
        <f t="shared" si="0"/>
        <v>6.3009536459744983E-2</v>
      </c>
      <c r="D18" s="19">
        <v>85.89</v>
      </c>
      <c r="E18" s="20">
        <f t="shared" si="1"/>
        <v>6.3950934764015546E-2</v>
      </c>
      <c r="F18" s="20">
        <v>37.520000000000003</v>
      </c>
      <c r="G18" s="19">
        <f t="shared" si="2"/>
        <v>7.2164601455024555E-2</v>
      </c>
      <c r="H18" s="19">
        <v>0.91</v>
      </c>
      <c r="I18" s="19">
        <f t="shared" si="3"/>
        <v>1.7179318290669156E-3</v>
      </c>
      <c r="J18" s="19">
        <v>553.45000000000005</v>
      </c>
      <c r="K18" s="19">
        <f t="shared" si="4"/>
        <v>0.25360963563565242</v>
      </c>
      <c r="L18" s="20">
        <v>6.39</v>
      </c>
      <c r="M18" s="19">
        <f t="shared" si="5"/>
        <v>8.1945244162202849E-2</v>
      </c>
      <c r="N18" s="19"/>
      <c r="O18" s="20"/>
    </row>
    <row r="19" spans="1:15" x14ac:dyDescent="0.25">
      <c r="A19" s="2" t="s">
        <v>102</v>
      </c>
      <c r="B19" s="19">
        <v>9055.7099999999991</v>
      </c>
      <c r="C19" s="19">
        <f t="shared" si="0"/>
        <v>3.3434670655916863</v>
      </c>
      <c r="D19" s="19">
        <v>4354.71</v>
      </c>
      <c r="E19" s="20">
        <f t="shared" si="1"/>
        <v>3.2423771699406934</v>
      </c>
      <c r="F19" s="20">
        <v>1590.74</v>
      </c>
      <c r="G19" s="19">
        <f t="shared" si="2"/>
        <v>3.0595713784265923</v>
      </c>
      <c r="H19" s="19">
        <v>2765.6</v>
      </c>
      <c r="I19" s="19">
        <f t="shared" si="3"/>
        <v>5.2210024906235848</v>
      </c>
      <c r="J19" s="19">
        <v>1719.66</v>
      </c>
      <c r="K19" s="19">
        <f t="shared" si="4"/>
        <v>0.78800676848352347</v>
      </c>
      <c r="L19" s="20">
        <v>59.16</v>
      </c>
      <c r="M19" s="19">
        <f t="shared" si="5"/>
        <v>0.75866676754865725</v>
      </c>
      <c r="N19" s="19"/>
      <c r="O19" s="20"/>
    </row>
    <row r="20" spans="1:15" x14ac:dyDescent="0.25">
      <c r="A20" s="2" t="s">
        <v>103</v>
      </c>
      <c r="B20" s="19">
        <v>0</v>
      </c>
      <c r="C20" s="19">
        <f t="shared" si="0"/>
        <v>0</v>
      </c>
      <c r="D20" s="19">
        <v>0</v>
      </c>
      <c r="E20" s="20">
        <f t="shared" si="1"/>
        <v>0</v>
      </c>
      <c r="F20" s="20">
        <v>0</v>
      </c>
      <c r="G20" s="19">
        <f t="shared" si="2"/>
        <v>0</v>
      </c>
      <c r="H20" s="19">
        <v>0</v>
      </c>
      <c r="I20" s="19">
        <f t="shared" si="3"/>
        <v>0</v>
      </c>
      <c r="J20" s="19">
        <v>0</v>
      </c>
      <c r="K20" s="19">
        <f t="shared" si="4"/>
        <v>0</v>
      </c>
      <c r="L20" s="20">
        <v>0</v>
      </c>
      <c r="M20" s="19">
        <f t="shared" si="5"/>
        <v>0</v>
      </c>
      <c r="N20" s="19"/>
      <c r="O20" s="20"/>
    </row>
    <row r="21" spans="1:15" x14ac:dyDescent="0.25">
      <c r="A21" s="2" t="s">
        <v>104</v>
      </c>
      <c r="B21" s="19">
        <v>1647.13</v>
      </c>
      <c r="C21" s="19">
        <f t="shared" si="0"/>
        <v>0.60813839088796295</v>
      </c>
      <c r="D21" s="19">
        <v>1162.8599999999999</v>
      </c>
      <c r="E21" s="20">
        <f t="shared" si="1"/>
        <v>0.86582819885531614</v>
      </c>
      <c r="F21" s="20">
        <v>283.23</v>
      </c>
      <c r="G21" s="19">
        <f t="shared" si="2"/>
        <v>0.54475426626083701</v>
      </c>
      <c r="H21" s="19">
        <v>176.9</v>
      </c>
      <c r="I21" s="19">
        <f t="shared" si="3"/>
        <v>0.3339583962219092</v>
      </c>
      <c r="J21" s="19">
        <v>8230.0499999999993</v>
      </c>
      <c r="K21" s="19">
        <f t="shared" si="4"/>
        <v>3.7712891530638739</v>
      </c>
      <c r="L21" s="20">
        <v>9.02</v>
      </c>
      <c r="M21" s="19">
        <f t="shared" si="5"/>
        <v>0.11567231648561341</v>
      </c>
      <c r="N21" s="19"/>
      <c r="O21" s="20"/>
    </row>
    <row r="22" spans="1:15" x14ac:dyDescent="0.25">
      <c r="A22" s="2" t="s">
        <v>105</v>
      </c>
      <c r="B22" s="19">
        <v>5206.57</v>
      </c>
      <c r="C22" s="19">
        <f t="shared" si="0"/>
        <v>1.9223225257542154</v>
      </c>
      <c r="D22" s="19">
        <v>1712.53</v>
      </c>
      <c r="E22" s="20">
        <f t="shared" si="1"/>
        <v>1.2750948225802716</v>
      </c>
      <c r="F22" s="20">
        <v>767.12</v>
      </c>
      <c r="G22" s="19">
        <f t="shared" si="2"/>
        <v>1.475450668128423</v>
      </c>
      <c r="H22" s="19">
        <v>2113.96</v>
      </c>
      <c r="I22" s="19">
        <f t="shared" si="3"/>
        <v>3.9908122740376895</v>
      </c>
      <c r="J22" s="19">
        <v>3549.66</v>
      </c>
      <c r="K22" s="19">
        <f t="shared" si="4"/>
        <v>1.6265750821762581</v>
      </c>
      <c r="L22" s="20">
        <v>181.73</v>
      </c>
      <c r="M22" s="19">
        <f t="shared" si="5"/>
        <v>2.3305022256020536</v>
      </c>
      <c r="N22" s="19"/>
      <c r="O22" s="20"/>
    </row>
    <row r="23" spans="1:15" x14ac:dyDescent="0.25">
      <c r="A23" s="2" t="s">
        <v>106</v>
      </c>
      <c r="B23" s="19">
        <v>34987.75</v>
      </c>
      <c r="C23" s="19">
        <f t="shared" si="0"/>
        <v>12.917859541013962</v>
      </c>
      <c r="D23" s="19">
        <v>13195.12</v>
      </c>
      <c r="E23" s="20">
        <f t="shared" si="1"/>
        <v>9.8246624557382329</v>
      </c>
      <c r="F23" s="20">
        <v>2782.01</v>
      </c>
      <c r="G23" s="19">
        <f t="shared" si="2"/>
        <v>5.3508167082594049</v>
      </c>
      <c r="H23" s="19">
        <v>8344.89</v>
      </c>
      <c r="I23" s="19">
        <f t="shared" si="3"/>
        <v>15.753793561606827</v>
      </c>
      <c r="J23" s="19">
        <v>26047.47</v>
      </c>
      <c r="K23" s="19">
        <f t="shared" si="4"/>
        <v>11.935837701563985</v>
      </c>
      <c r="L23" s="20">
        <v>2568.19</v>
      </c>
      <c r="M23" s="19">
        <f t="shared" si="5"/>
        <v>32.934422003901055</v>
      </c>
      <c r="N23" s="19"/>
      <c r="O23" s="20"/>
    </row>
    <row r="24" spans="1:15" x14ac:dyDescent="0.25">
      <c r="A24" s="2" t="s">
        <v>107</v>
      </c>
      <c r="B24" s="19">
        <v>1019.9</v>
      </c>
      <c r="C24" s="19">
        <f t="shared" si="0"/>
        <v>0.37655822240298786</v>
      </c>
      <c r="D24" s="19">
        <v>61.92</v>
      </c>
      <c r="E24" s="20">
        <f t="shared" si="1"/>
        <v>4.6103642805772997E-2</v>
      </c>
      <c r="F24" s="20">
        <v>27.78</v>
      </c>
      <c r="G24" s="19">
        <f t="shared" si="2"/>
        <v>5.343104020310719E-2</v>
      </c>
      <c r="H24" s="19">
        <v>717.99</v>
      </c>
      <c r="I24" s="19">
        <f t="shared" si="3"/>
        <v>1.3554482131337966</v>
      </c>
      <c r="J24" s="19">
        <v>2256.15</v>
      </c>
      <c r="K24" s="19">
        <f t="shared" si="4"/>
        <v>1.0338447546108542</v>
      </c>
      <c r="L24" s="20">
        <v>13.54</v>
      </c>
      <c r="M24" s="19">
        <f t="shared" si="5"/>
        <v>0.17363671454714028</v>
      </c>
      <c r="N24" s="19"/>
      <c r="O24" s="20"/>
    </row>
    <row r="25" spans="1:15" x14ac:dyDescent="0.25">
      <c r="A25" s="2" t="s">
        <v>108</v>
      </c>
      <c r="B25" s="19">
        <v>18860.68</v>
      </c>
      <c r="C25" s="19">
        <f t="shared" si="0"/>
        <v>6.9635691088455589</v>
      </c>
      <c r="D25" s="19">
        <v>8684.24</v>
      </c>
      <c r="E25" s="20">
        <f t="shared" si="1"/>
        <v>6.4660061207946722</v>
      </c>
      <c r="F25" s="20">
        <v>1706.65</v>
      </c>
      <c r="G25" s="19">
        <f t="shared" si="2"/>
        <v>3.2825084507787219</v>
      </c>
      <c r="H25" s="19">
        <v>8037.13</v>
      </c>
      <c r="I25" s="19">
        <f t="shared" si="3"/>
        <v>15.172792792690748</v>
      </c>
      <c r="J25" s="19">
        <v>996.23</v>
      </c>
      <c r="K25" s="19">
        <f t="shared" si="4"/>
        <v>0.45650650882519833</v>
      </c>
      <c r="L25" s="20">
        <v>34.85</v>
      </c>
      <c r="M25" s="19">
        <f t="shared" si="5"/>
        <v>0.44691576823987006</v>
      </c>
      <c r="N25" s="19"/>
      <c r="O25" s="20"/>
    </row>
    <row r="26" spans="1:15" x14ac:dyDescent="0.25">
      <c r="A26" s="2" t="s">
        <v>109</v>
      </c>
      <c r="B26" s="19">
        <v>576.19000000000005</v>
      </c>
      <c r="C26" s="19">
        <f t="shared" si="0"/>
        <v>0.2127356428732009</v>
      </c>
      <c r="D26" s="19">
        <v>150.75</v>
      </c>
      <c r="E26" s="20">
        <f t="shared" si="1"/>
        <v>0.11224360712161303</v>
      </c>
      <c r="F26" s="20">
        <v>112.46</v>
      </c>
      <c r="G26" s="19">
        <f t="shared" si="2"/>
        <v>0.21630146800725109</v>
      </c>
      <c r="H26" s="19">
        <v>277.82</v>
      </c>
      <c r="I26" s="19">
        <f t="shared" si="3"/>
        <v>0.52447892390260498</v>
      </c>
      <c r="J26" s="19">
        <v>942.51</v>
      </c>
      <c r="K26" s="19">
        <f t="shared" si="4"/>
        <v>0.43189017559483023</v>
      </c>
      <c r="L26" s="20">
        <v>3.21</v>
      </c>
      <c r="M26" s="19">
        <f t="shared" si="5"/>
        <v>4.1164981809181711E-2</v>
      </c>
      <c r="N26" s="19"/>
      <c r="O26" s="20"/>
    </row>
    <row r="27" spans="1:15" x14ac:dyDescent="0.25">
      <c r="A27" s="2" t="s">
        <v>110</v>
      </c>
      <c r="B27" s="19">
        <v>3382.8</v>
      </c>
      <c r="C27" s="19">
        <f t="shared" si="0"/>
        <v>1.2489667170750343</v>
      </c>
      <c r="D27" s="19">
        <v>2048.15</v>
      </c>
      <c r="E27" s="20">
        <f t="shared" si="1"/>
        <v>1.5249866927106583</v>
      </c>
      <c r="F27" s="20">
        <v>556.48</v>
      </c>
      <c r="G27" s="19">
        <f t="shared" si="2"/>
        <v>1.0703133640109825</v>
      </c>
      <c r="H27" s="19">
        <v>683.7</v>
      </c>
      <c r="I27" s="19">
        <f t="shared" si="3"/>
        <v>1.2907142764099455</v>
      </c>
      <c r="J27" s="19">
        <v>1129.3900000000001</v>
      </c>
      <c r="K27" s="19">
        <f t="shared" si="4"/>
        <v>0.51752495508275276</v>
      </c>
      <c r="L27" s="20">
        <v>31.83</v>
      </c>
      <c r="M27" s="19">
        <f t="shared" si="5"/>
        <v>0.40818734298637188</v>
      </c>
      <c r="N27" s="19"/>
      <c r="O27" s="20"/>
    </row>
    <row r="28" spans="1:15" x14ac:dyDescent="0.25">
      <c r="A28" s="2" t="s">
        <v>111</v>
      </c>
      <c r="B28" s="19">
        <v>3590.05</v>
      </c>
      <c r="C28" s="19">
        <f t="shared" si="0"/>
        <v>1.3254856812803675</v>
      </c>
      <c r="D28" s="19">
        <v>844.24</v>
      </c>
      <c r="E28" s="20">
        <f t="shared" si="1"/>
        <v>0.62859398259602373</v>
      </c>
      <c r="F28" s="20">
        <v>1426.3</v>
      </c>
      <c r="G28" s="19">
        <f t="shared" si="2"/>
        <v>2.7432934716231747</v>
      </c>
      <c r="H28" s="19">
        <v>0</v>
      </c>
      <c r="I28" s="19">
        <f t="shared" si="3"/>
        <v>0</v>
      </c>
      <c r="J28" s="19">
        <v>0</v>
      </c>
      <c r="K28" s="19">
        <f t="shared" si="4"/>
        <v>0</v>
      </c>
      <c r="L28" s="20">
        <v>65.069999999999993</v>
      </c>
      <c r="M28" s="19">
        <f t="shared" si="5"/>
        <v>0.8344565004122908</v>
      </c>
      <c r="N28" s="19"/>
      <c r="O28" s="20"/>
    </row>
    <row r="29" spans="1:15" x14ac:dyDescent="0.25">
      <c r="A29" s="2" t="s">
        <v>112</v>
      </c>
      <c r="B29" s="19">
        <v>5823.2</v>
      </c>
      <c r="C29" s="19">
        <f t="shared" si="0"/>
        <v>2.1499890584342376</v>
      </c>
      <c r="D29" s="19">
        <v>3228.7</v>
      </c>
      <c r="E29" s="20">
        <f t="shared" si="1"/>
        <v>2.4039862972706598</v>
      </c>
      <c r="F29" s="20">
        <v>1509.5</v>
      </c>
      <c r="G29" s="19">
        <f t="shared" si="2"/>
        <v>2.9033173213315449</v>
      </c>
      <c r="H29" s="19">
        <v>12.2</v>
      </c>
      <c r="I29" s="19">
        <f t="shared" si="3"/>
        <v>2.3031613532545465E-2</v>
      </c>
      <c r="J29" s="19">
        <v>630.29</v>
      </c>
      <c r="K29" s="19">
        <f t="shared" si="4"/>
        <v>0.2888203401297233</v>
      </c>
      <c r="L29" s="20">
        <v>129.19999999999999</v>
      </c>
      <c r="M29" s="19">
        <f t="shared" si="5"/>
        <v>1.6568584578648837</v>
      </c>
      <c r="N29" s="19"/>
      <c r="O29" s="20"/>
    </row>
    <row r="30" spans="1:15" x14ac:dyDescent="0.25">
      <c r="A30" s="4" t="s">
        <v>113</v>
      </c>
      <c r="B30" s="18">
        <v>270847.89</v>
      </c>
      <c r="C30" s="18"/>
      <c r="D30" s="18">
        <v>134306.09</v>
      </c>
      <c r="E30" s="18"/>
      <c r="F30" s="18">
        <v>51992.25</v>
      </c>
      <c r="G30" s="18"/>
      <c r="H30" s="18">
        <v>52970.67</v>
      </c>
      <c r="I30" s="18"/>
      <c r="J30" s="18">
        <v>218229.09</v>
      </c>
      <c r="K30" s="18"/>
      <c r="L30" s="18">
        <v>7797.89</v>
      </c>
      <c r="M30" s="18"/>
      <c r="N30" s="18"/>
      <c r="O30" s="18"/>
    </row>
    <row r="31" spans="1:15" x14ac:dyDescent="0.25">
      <c r="A31" s="8" t="s">
        <v>114</v>
      </c>
      <c r="B31" s="21">
        <v>9.2899999999999991</v>
      </c>
      <c r="C31" s="21"/>
      <c r="D31" s="21">
        <v>0.2</v>
      </c>
      <c r="E31" s="22"/>
      <c r="F31" s="22">
        <v>8.8000000000000007</v>
      </c>
      <c r="G31" s="21" t="str">
        <f>IFERROR(#REF!/#REF!*100,"")</f>
        <v/>
      </c>
      <c r="H31" s="21">
        <v>0</v>
      </c>
      <c r="I31" s="21"/>
      <c r="J31" s="21">
        <v>0</v>
      </c>
      <c r="K31" s="21"/>
      <c r="L31" s="22">
        <v>0</v>
      </c>
      <c r="M31" s="21"/>
      <c r="N31" s="21"/>
      <c r="O31" s="22"/>
    </row>
    <row r="32" spans="1:15" x14ac:dyDescent="0.25">
      <c r="A32" s="8" t="s">
        <v>115</v>
      </c>
      <c r="B32" s="21" t="s">
        <v>40</v>
      </c>
      <c r="C32" s="21"/>
      <c r="D32" s="21" t="s">
        <v>40</v>
      </c>
      <c r="E32" s="22"/>
      <c r="F32" s="22" t="s">
        <v>40</v>
      </c>
      <c r="G32" s="21" t="str">
        <f>IFERROR(#REF!/#REF!*100,"")</f>
        <v/>
      </c>
      <c r="H32" s="21" t="s">
        <v>40</v>
      </c>
      <c r="I32" s="21"/>
      <c r="J32" s="21" t="s">
        <v>40</v>
      </c>
      <c r="K32" s="21"/>
      <c r="L32" s="22" t="s">
        <v>40</v>
      </c>
      <c r="M32" s="21"/>
      <c r="N32" s="21"/>
      <c r="O32" s="22"/>
    </row>
    <row r="33" spans="1:15" x14ac:dyDescent="0.25">
      <c r="A33" s="8" t="s">
        <v>116</v>
      </c>
      <c r="B33" s="21" t="s">
        <v>40</v>
      </c>
      <c r="C33" s="21"/>
      <c r="D33" s="21" t="s">
        <v>40</v>
      </c>
      <c r="E33" s="22"/>
      <c r="F33" s="22" t="s">
        <v>40</v>
      </c>
      <c r="G33" s="21" t="str">
        <f>IFERROR(#REF!/#REF!*100,"")</f>
        <v/>
      </c>
      <c r="H33" s="21">
        <v>0</v>
      </c>
      <c r="I33" s="21"/>
      <c r="J33" s="21">
        <v>0</v>
      </c>
      <c r="K33" s="21"/>
      <c r="L33" s="22" t="s">
        <v>40</v>
      </c>
      <c r="M33" s="21"/>
      <c r="N33" s="21"/>
      <c r="O33" s="22"/>
    </row>
    <row r="34" spans="1:15" x14ac:dyDescent="0.25">
      <c r="A34" s="8" t="s">
        <v>117</v>
      </c>
      <c r="B34" s="21">
        <v>874.19</v>
      </c>
      <c r="C34" s="21"/>
      <c r="D34" s="21">
        <v>492.48</v>
      </c>
      <c r="E34" s="22"/>
      <c r="F34" s="22">
        <v>185.29</v>
      </c>
      <c r="G34" s="21" t="str">
        <f>IFERROR(#REF!/#REF!*100,"")</f>
        <v/>
      </c>
      <c r="H34" s="21">
        <v>126.77</v>
      </c>
      <c r="I34" s="21"/>
      <c r="J34" s="21">
        <v>2433.61</v>
      </c>
      <c r="K34" s="21"/>
      <c r="L34" s="22">
        <v>10.93</v>
      </c>
      <c r="M34" s="21"/>
      <c r="N34" s="21"/>
      <c r="O34" s="22"/>
    </row>
    <row r="35" spans="1:15" x14ac:dyDescent="0.25">
      <c r="A35" s="8" t="s">
        <v>118</v>
      </c>
      <c r="B35" s="21" t="s">
        <v>40</v>
      </c>
      <c r="C35" s="21"/>
      <c r="D35" s="21" t="s">
        <v>40</v>
      </c>
      <c r="E35" s="22"/>
      <c r="F35" s="22" t="s">
        <v>40</v>
      </c>
      <c r="G35" s="21" t="str">
        <f>IFERROR(#REF!/#REF!*100,"")</f>
        <v/>
      </c>
      <c r="H35" s="21" t="s">
        <v>40</v>
      </c>
      <c r="I35" s="21"/>
      <c r="J35" s="21" t="s">
        <v>40</v>
      </c>
      <c r="K35" s="21"/>
      <c r="L35" s="22" t="s">
        <v>40</v>
      </c>
      <c r="M35" s="21"/>
      <c r="N35" s="21"/>
      <c r="O35" s="22"/>
    </row>
    <row r="36" spans="1:15" x14ac:dyDescent="0.25">
      <c r="A36" s="8" t="s">
        <v>119</v>
      </c>
      <c r="B36" s="21">
        <v>1173.6500000000001</v>
      </c>
      <c r="C36" s="21"/>
      <c r="D36" s="21">
        <v>226.68</v>
      </c>
      <c r="E36" s="22"/>
      <c r="F36" s="22">
        <v>83.22</v>
      </c>
      <c r="G36" s="21" t="str">
        <f>IFERROR(#REF!/#REF!*100,"")</f>
        <v/>
      </c>
      <c r="H36" s="21">
        <v>808.08</v>
      </c>
      <c r="I36" s="21"/>
      <c r="J36" s="21">
        <v>282.8</v>
      </c>
      <c r="K36" s="21"/>
      <c r="L36" s="22">
        <v>3.53</v>
      </c>
      <c r="M36" s="21"/>
      <c r="N36" s="21"/>
      <c r="O36" s="22"/>
    </row>
    <row r="37" spans="1:15" x14ac:dyDescent="0.25">
      <c r="A37" s="8" t="s">
        <v>120</v>
      </c>
      <c r="B37" s="21">
        <v>7.2</v>
      </c>
      <c r="C37" s="21"/>
      <c r="D37" s="21">
        <v>2.0699999999999998</v>
      </c>
      <c r="E37" s="22"/>
      <c r="F37" s="22">
        <v>0.82</v>
      </c>
      <c r="G37" s="21" t="str">
        <f>IFERROR(#REF!/#REF!*100,"")</f>
        <v/>
      </c>
      <c r="H37" s="21">
        <v>2.85</v>
      </c>
      <c r="I37" s="21"/>
      <c r="J37" s="21">
        <v>0</v>
      </c>
      <c r="K37" s="21"/>
      <c r="L37" s="22">
        <v>0.32</v>
      </c>
      <c r="M37" s="21"/>
      <c r="N37" s="21"/>
      <c r="O37" s="22"/>
    </row>
    <row r="38" spans="1:15" x14ac:dyDescent="0.25">
      <c r="A38" s="8" t="s">
        <v>121</v>
      </c>
      <c r="B38" s="21">
        <v>548.4</v>
      </c>
      <c r="C38" s="21"/>
      <c r="D38" s="21">
        <v>227.24</v>
      </c>
      <c r="E38" s="22"/>
      <c r="F38" s="22">
        <v>139.29</v>
      </c>
      <c r="G38" s="21" t="str">
        <f>IFERROR(#REF!/#REF!*100,"")</f>
        <v/>
      </c>
      <c r="H38" s="21">
        <v>148.69</v>
      </c>
      <c r="I38" s="21"/>
      <c r="J38" s="21">
        <v>286.45999999999998</v>
      </c>
      <c r="K38" s="21"/>
      <c r="L38" s="22">
        <v>8.67</v>
      </c>
      <c r="M38" s="21"/>
      <c r="N38" s="21"/>
      <c r="O38" s="22"/>
    </row>
    <row r="39" spans="1:15" x14ac:dyDescent="0.25">
      <c r="A39" s="8" t="s">
        <v>122</v>
      </c>
      <c r="B39" s="21">
        <v>690.9</v>
      </c>
      <c r="C39" s="21"/>
      <c r="D39" s="21">
        <v>233.1</v>
      </c>
      <c r="E39" s="22"/>
      <c r="F39" s="22">
        <v>19</v>
      </c>
      <c r="G39" s="21" t="str">
        <f>IFERROR(#REF!/#REF!*100,"")</f>
        <v/>
      </c>
      <c r="H39" s="21">
        <v>401.4</v>
      </c>
      <c r="I39" s="21"/>
      <c r="J39" s="21">
        <v>423.36</v>
      </c>
      <c r="K39" s="21"/>
      <c r="L39" s="22">
        <v>3.1</v>
      </c>
      <c r="M39" s="21"/>
      <c r="N39" s="21"/>
      <c r="O39" s="22"/>
    </row>
    <row r="40" spans="1:15" x14ac:dyDescent="0.25">
      <c r="A40" s="8" t="s">
        <v>123</v>
      </c>
      <c r="B40" s="21">
        <v>8012.86</v>
      </c>
      <c r="C40" s="21"/>
      <c r="D40" s="21">
        <v>3109.83</v>
      </c>
      <c r="E40" s="22"/>
      <c r="F40" s="22">
        <v>452</v>
      </c>
      <c r="G40" s="21" t="str">
        <f>IFERROR(#REF!/#REF!*100,"")</f>
        <v/>
      </c>
      <c r="H40" s="21">
        <v>4283.29</v>
      </c>
      <c r="I40" s="21"/>
      <c r="J40" s="21">
        <v>462.57</v>
      </c>
      <c r="K40" s="21"/>
      <c r="L40" s="22">
        <v>17.829999999999998</v>
      </c>
      <c r="M40" s="21"/>
      <c r="N40" s="21"/>
      <c r="O40" s="22"/>
    </row>
    <row r="41" spans="1:15" x14ac:dyDescent="0.25">
      <c r="A41" s="8" t="s">
        <v>124</v>
      </c>
      <c r="B41" s="21">
        <v>39562.14</v>
      </c>
      <c r="C41" s="21"/>
      <c r="D41" s="21">
        <v>20578.830000000002</v>
      </c>
      <c r="E41" s="22"/>
      <c r="F41" s="22">
        <v>8599.85</v>
      </c>
      <c r="G41" s="21" t="str">
        <f>IFERROR(#REF!/#REF!*100,"")</f>
        <v/>
      </c>
      <c r="H41" s="21">
        <v>8252.91</v>
      </c>
      <c r="I41" s="21"/>
      <c r="J41" s="21">
        <v>24576</v>
      </c>
      <c r="K41" s="21"/>
      <c r="L41" s="22">
        <v>282.97000000000003</v>
      </c>
      <c r="M41" s="21"/>
      <c r="N41" s="21"/>
      <c r="O41" s="22"/>
    </row>
    <row r="42" spans="1:15" x14ac:dyDescent="0.25">
      <c r="A42" s="8" t="s">
        <v>125</v>
      </c>
      <c r="B42" s="21">
        <v>518.72</v>
      </c>
      <c r="C42" s="21"/>
      <c r="D42" s="21">
        <v>330.91</v>
      </c>
      <c r="E42" s="22"/>
      <c r="F42" s="22">
        <v>5.88</v>
      </c>
      <c r="G42" s="21" t="str">
        <f>IFERROR(#REF!/#REF!*100,"")</f>
        <v/>
      </c>
      <c r="H42" s="21">
        <v>175.23</v>
      </c>
      <c r="I42" s="21"/>
      <c r="J42" s="21">
        <v>122.9</v>
      </c>
      <c r="K42" s="21"/>
      <c r="L42" s="22">
        <v>1.49</v>
      </c>
      <c r="M42" s="21"/>
      <c r="N42" s="21"/>
      <c r="O42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70" zoomScaleNormal="70" workbookViewId="0">
      <selection activeCell="T22" sqref="T22"/>
    </sheetView>
  </sheetViews>
  <sheetFormatPr baseColWidth="10" defaultColWidth="9.140625" defaultRowHeight="15" x14ac:dyDescent="0.25"/>
  <cols>
    <col min="1" max="1" width="38.7109375" customWidth="1"/>
    <col min="2" max="2" width="15.42578125" bestFit="1" customWidth="1"/>
    <col min="3" max="3" width="12.28515625" bestFit="1" customWidth="1"/>
    <col min="4" max="4" width="15.42578125" bestFit="1" customWidth="1"/>
    <col min="5" max="5" width="11" bestFit="1" customWidth="1"/>
    <col min="6" max="6" width="14.5703125" bestFit="1" customWidth="1"/>
    <col min="7" max="7" width="11" bestFit="1" customWidth="1"/>
    <col min="8" max="8" width="15.42578125" bestFit="1" customWidth="1"/>
    <col min="9" max="9" width="11" bestFit="1" customWidth="1"/>
    <col min="10" max="10" width="15" bestFit="1" customWidth="1"/>
    <col min="11" max="11" width="11.7109375" bestFit="1" customWidth="1"/>
    <col min="12" max="12" width="15" bestFit="1" customWidth="1"/>
    <col min="13" max="13" width="11.7109375" bestFit="1" customWidth="1"/>
    <col min="14" max="14" width="15.42578125" bestFit="1" customWidth="1"/>
    <col min="15" max="15" width="11.42578125" bestFit="1" customWidth="1"/>
  </cols>
  <sheetData>
    <row r="1" spans="1:15" ht="15.75" x14ac:dyDescent="0.25">
      <c r="A1" s="1" t="s">
        <v>84</v>
      </c>
      <c r="B1" s="3" t="s">
        <v>52</v>
      </c>
      <c r="C1" s="3" t="s">
        <v>53</v>
      </c>
      <c r="D1" s="1" t="s">
        <v>54</v>
      </c>
      <c r="E1" s="3" t="s">
        <v>53</v>
      </c>
      <c r="F1" s="3" t="s">
        <v>55</v>
      </c>
      <c r="G1" s="1" t="s">
        <v>53</v>
      </c>
      <c r="H1" s="3" t="s">
        <v>56</v>
      </c>
      <c r="I1" s="3" t="s">
        <v>53</v>
      </c>
      <c r="J1" s="3" t="s">
        <v>57</v>
      </c>
      <c r="K1" s="3" t="s">
        <v>53</v>
      </c>
      <c r="L1" s="1" t="s">
        <v>58</v>
      </c>
      <c r="M1" s="3" t="s">
        <v>53</v>
      </c>
      <c r="N1" s="3" t="s">
        <v>59</v>
      </c>
      <c r="O1" s="1" t="s">
        <v>53</v>
      </c>
    </row>
    <row r="2" spans="1:15" x14ac:dyDescent="0.25">
      <c r="A2" s="4" t="s">
        <v>85</v>
      </c>
      <c r="B2" s="28">
        <v>941.89300000000003</v>
      </c>
      <c r="C2" s="28">
        <f>B2/B$30*100</f>
        <v>1.2590866387443851</v>
      </c>
      <c r="D2" s="28">
        <v>272.20100000000002</v>
      </c>
      <c r="E2" s="28">
        <f>D2/D$30*100</f>
        <v>1.1900922777198233</v>
      </c>
      <c r="F2" s="28">
        <v>119.384</v>
      </c>
      <c r="G2" s="28">
        <f>F2/F$30*100</f>
        <v>0.77987063125727552</v>
      </c>
      <c r="H2" s="28">
        <v>550.30799999999999</v>
      </c>
      <c r="I2" s="28">
        <f>H2/H$30*100</f>
        <v>1.5024571902848158</v>
      </c>
      <c r="J2" s="28">
        <f>IFERROR(SUM(L2,N2),"")</f>
        <v>538.84799999999996</v>
      </c>
      <c r="K2" s="28">
        <f>J2/J$30*100</f>
        <v>1.7656408970937347</v>
      </c>
      <c r="L2" s="28">
        <v>204.584</v>
      </c>
      <c r="M2" s="28">
        <f>L2/L$30*100</f>
        <v>1.9587200496324479</v>
      </c>
      <c r="N2" s="28">
        <v>334.26400000000001</v>
      </c>
      <c r="O2" s="28">
        <f>N2/N$30*100</f>
        <v>1.6651779909802693</v>
      </c>
    </row>
    <row r="3" spans="1:15" x14ac:dyDescent="0.25">
      <c r="A3" s="2" t="s">
        <v>86</v>
      </c>
      <c r="B3" s="29">
        <f t="shared" ref="B3:B40" si="0">SUM(D3,F3,H3)</f>
        <v>2286.11</v>
      </c>
      <c r="C3" s="29">
        <f t="shared" ref="C3:C29" si="1">B3/B$30*100</f>
        <v>3.0559846561126647</v>
      </c>
      <c r="D3" s="37">
        <v>693.72</v>
      </c>
      <c r="E3" s="29">
        <f t="shared" ref="E3:E29" si="2">D3/D$30*100</f>
        <v>3.0330190370343817</v>
      </c>
      <c r="F3" s="29">
        <v>454.1</v>
      </c>
      <c r="G3" s="37">
        <f t="shared" ref="G3:G29" si="3">F3/F$30*100</f>
        <v>2.9663879050285535</v>
      </c>
      <c r="H3" s="29">
        <v>1138.29</v>
      </c>
      <c r="I3" s="29">
        <f t="shared" ref="I3:I29" si="4">H3/H$30*100</f>
        <v>3.1077723658920151</v>
      </c>
      <c r="J3" s="29">
        <f t="shared" ref="J3:J40" si="5">IFERROR(SUM(L3,N3),"")</f>
        <v>913.3</v>
      </c>
      <c r="K3" s="29">
        <f t="shared" ref="K3:K29" si="6">J3/J$30*100</f>
        <v>2.9926061362679413</v>
      </c>
      <c r="L3" s="37">
        <v>369.62</v>
      </c>
      <c r="M3" s="29">
        <f t="shared" ref="M3:M29" si="7">L3/L$30*100</f>
        <v>3.538801200216759</v>
      </c>
      <c r="N3" s="29">
        <v>543.67999999999995</v>
      </c>
      <c r="O3" s="37">
        <f>N3/N$30*100</f>
        <v>2.7084100296057989</v>
      </c>
    </row>
    <row r="4" spans="1:15" x14ac:dyDescent="0.25">
      <c r="A4" s="2" t="s">
        <v>87</v>
      </c>
      <c r="B4" s="29">
        <f t="shared" si="0"/>
        <v>579.87</v>
      </c>
      <c r="C4" s="29">
        <f t="shared" si="1"/>
        <v>0.77514809984648625</v>
      </c>
      <c r="D4" s="37">
        <v>107.95</v>
      </c>
      <c r="E4" s="29">
        <f t="shared" si="2"/>
        <v>0.47196910143553811</v>
      </c>
      <c r="F4" s="29">
        <v>69.67</v>
      </c>
      <c r="G4" s="37">
        <f t="shared" si="3"/>
        <v>0.45511615358586066</v>
      </c>
      <c r="H4" s="29">
        <v>402.25</v>
      </c>
      <c r="I4" s="29">
        <f t="shared" si="4"/>
        <v>1.0982275467412197</v>
      </c>
      <c r="J4" s="29">
        <f t="shared" si="5"/>
        <v>376.32</v>
      </c>
      <c r="K4" s="29">
        <f t="shared" si="6"/>
        <v>1.2330861066466132</v>
      </c>
      <c r="L4" s="37">
        <v>163.47999999999999</v>
      </c>
      <c r="M4" s="29">
        <f t="shared" si="7"/>
        <v>1.5651837568622793</v>
      </c>
      <c r="N4" s="29">
        <v>212.84</v>
      </c>
      <c r="O4" s="37">
        <f t="shared" ref="O4:O29" si="8">N4/N$30*100</f>
        <v>1.0602891235677205</v>
      </c>
    </row>
    <row r="5" spans="1:15" x14ac:dyDescent="0.25">
      <c r="A5" s="2" t="s">
        <v>88</v>
      </c>
      <c r="B5" s="29">
        <f t="shared" si="0"/>
        <v>1390.4899999999998</v>
      </c>
      <c r="C5" s="29">
        <f t="shared" si="1"/>
        <v>1.8587539989231043</v>
      </c>
      <c r="D5" s="37">
        <v>406.65</v>
      </c>
      <c r="E5" s="29">
        <f t="shared" si="2"/>
        <v>1.7779178795624047</v>
      </c>
      <c r="F5" s="29">
        <v>314.41000000000003</v>
      </c>
      <c r="G5" s="37">
        <f t="shared" si="3"/>
        <v>2.0538692385378274</v>
      </c>
      <c r="H5" s="29">
        <v>669.43</v>
      </c>
      <c r="I5" s="29">
        <f t="shared" si="4"/>
        <v>1.8276854359601606</v>
      </c>
      <c r="J5" s="29">
        <f t="shared" si="5"/>
        <v>579.15</v>
      </c>
      <c r="K5" s="29">
        <f t="shared" si="6"/>
        <v>1.8976982851413318</v>
      </c>
      <c r="L5" s="37">
        <v>222.5</v>
      </c>
      <c r="M5" s="29">
        <f t="shared" si="7"/>
        <v>2.1302507089665843</v>
      </c>
      <c r="N5" s="29">
        <v>356.65</v>
      </c>
      <c r="O5" s="37">
        <f t="shared" si="8"/>
        <v>1.7766966543902813</v>
      </c>
    </row>
    <row r="6" spans="1:15" x14ac:dyDescent="0.25">
      <c r="A6" s="2" t="s">
        <v>89</v>
      </c>
      <c r="B6" s="29">
        <f t="shared" si="0"/>
        <v>1466</v>
      </c>
      <c r="C6" s="29">
        <f t="shared" si="1"/>
        <v>1.9596928869832011</v>
      </c>
      <c r="D6" s="37">
        <v>510</v>
      </c>
      <c r="E6" s="29">
        <f t="shared" si="2"/>
        <v>2.2297752823726209</v>
      </c>
      <c r="F6" s="29">
        <v>281</v>
      </c>
      <c r="G6" s="37">
        <f t="shared" si="3"/>
        <v>1.8356199104008444</v>
      </c>
      <c r="H6" s="29">
        <v>675</v>
      </c>
      <c r="I6" s="29">
        <f t="shared" si="4"/>
        <v>1.8428927136117423</v>
      </c>
      <c r="J6" s="29">
        <f t="shared" si="5"/>
        <v>626</v>
      </c>
      <c r="K6" s="29">
        <f t="shared" si="6"/>
        <v>2.0512114762988412</v>
      </c>
      <c r="L6" s="37">
        <v>70</v>
      </c>
      <c r="M6" s="29">
        <f t="shared" si="7"/>
        <v>0.67019123428162197</v>
      </c>
      <c r="N6" s="29">
        <v>556</v>
      </c>
      <c r="O6" s="37">
        <f t="shared" si="8"/>
        <v>2.7697836529959243</v>
      </c>
    </row>
    <row r="7" spans="1:15" x14ac:dyDescent="0.25">
      <c r="A7" s="2" t="s">
        <v>90</v>
      </c>
      <c r="B7" s="29">
        <f t="shared" si="0"/>
        <v>10996.970000000001</v>
      </c>
      <c r="C7" s="29">
        <f t="shared" si="1"/>
        <v>14.70033007323851</v>
      </c>
      <c r="D7" s="37">
        <v>3307.67</v>
      </c>
      <c r="E7" s="29">
        <f t="shared" si="2"/>
        <v>14.461491780873425</v>
      </c>
      <c r="F7" s="29">
        <v>2600.25</v>
      </c>
      <c r="G7" s="37">
        <f t="shared" si="3"/>
        <v>16.986016626404968</v>
      </c>
      <c r="H7" s="29">
        <v>5089.05</v>
      </c>
      <c r="I7" s="29">
        <f t="shared" si="4"/>
        <v>13.894182465490129</v>
      </c>
      <c r="J7" s="29">
        <f t="shared" si="5"/>
        <v>4419.55</v>
      </c>
      <c r="K7" s="29">
        <f t="shared" si="6"/>
        <v>14.481520255713329</v>
      </c>
      <c r="L7" s="37">
        <v>609.83000000000004</v>
      </c>
      <c r="M7" s="29">
        <f t="shared" si="7"/>
        <v>5.838610291456594</v>
      </c>
      <c r="N7" s="29">
        <v>3809.72</v>
      </c>
      <c r="O7" s="37">
        <f t="shared" si="8"/>
        <v>18.978597443330276</v>
      </c>
    </row>
    <row r="8" spans="1:15" x14ac:dyDescent="0.25">
      <c r="A8" s="2" t="s">
        <v>91</v>
      </c>
      <c r="B8" s="29">
        <f t="shared" si="0"/>
        <v>249.62</v>
      </c>
      <c r="C8" s="29">
        <f t="shared" si="1"/>
        <v>0.3336824955312051</v>
      </c>
      <c r="D8" s="37">
        <v>69.069999999999993</v>
      </c>
      <c r="E8" s="29">
        <f t="shared" si="2"/>
        <v>0.30198152696760178</v>
      </c>
      <c r="F8" s="29">
        <v>49</v>
      </c>
      <c r="G8" s="37">
        <f t="shared" si="3"/>
        <v>0.32009030466064547</v>
      </c>
      <c r="H8" s="29">
        <v>131.55000000000001</v>
      </c>
      <c r="I8" s="29">
        <f t="shared" si="4"/>
        <v>0.35915931329722178</v>
      </c>
      <c r="J8" s="29">
        <f t="shared" si="5"/>
        <v>114.49</v>
      </c>
      <c r="K8" s="29">
        <f t="shared" si="6"/>
        <v>0.37514888485855319</v>
      </c>
      <c r="L8" s="37">
        <v>30.75</v>
      </c>
      <c r="M8" s="29">
        <f t="shared" si="7"/>
        <v>0.29440543505942679</v>
      </c>
      <c r="N8" s="29">
        <v>83.74</v>
      </c>
      <c r="O8" s="37">
        <f t="shared" si="8"/>
        <v>0.41716130054294731</v>
      </c>
    </row>
    <row r="9" spans="1:15" x14ac:dyDescent="0.25">
      <c r="A9" s="2" t="s">
        <v>92</v>
      </c>
      <c r="B9" s="29">
        <f t="shared" si="0"/>
        <v>6551.83</v>
      </c>
      <c r="C9" s="29">
        <f t="shared" si="1"/>
        <v>8.7582364582013277</v>
      </c>
      <c r="D9" s="37">
        <v>1995.45</v>
      </c>
      <c r="E9" s="29">
        <f t="shared" si="2"/>
        <v>8.7243237004126417</v>
      </c>
      <c r="F9" s="29">
        <v>1810.25</v>
      </c>
      <c r="G9" s="37">
        <f t="shared" si="3"/>
        <v>11.825377020651704</v>
      </c>
      <c r="H9" s="29">
        <v>2746.13</v>
      </c>
      <c r="I9" s="29">
        <f t="shared" si="4"/>
        <v>7.4975155076009088</v>
      </c>
      <c r="J9" s="29">
        <f t="shared" si="5"/>
        <v>2372.0500000000002</v>
      </c>
      <c r="K9" s="29">
        <f t="shared" si="6"/>
        <v>7.7724859143045792</v>
      </c>
      <c r="L9" s="37">
        <v>861.74</v>
      </c>
      <c r="M9" s="29">
        <f t="shared" si="7"/>
        <v>8.250437060426357</v>
      </c>
      <c r="N9" s="29">
        <v>1510.31</v>
      </c>
      <c r="O9" s="37">
        <f t="shared" si="8"/>
        <v>7.5237984693458175</v>
      </c>
    </row>
    <row r="10" spans="1:15" x14ac:dyDescent="0.25">
      <c r="A10" s="2" t="s">
        <v>93</v>
      </c>
      <c r="B10" s="29">
        <f t="shared" si="0"/>
        <v>581.59999999999991</v>
      </c>
      <c r="C10" s="29">
        <f t="shared" si="1"/>
        <v>0.77746069786454952</v>
      </c>
      <c r="D10" s="37">
        <v>156.1</v>
      </c>
      <c r="E10" s="29">
        <f t="shared" si="2"/>
        <v>0.68248612074189441</v>
      </c>
      <c r="F10" s="29">
        <v>106.6</v>
      </c>
      <c r="G10" s="37">
        <f t="shared" si="3"/>
        <v>0.69635972401683277</v>
      </c>
      <c r="H10" s="29">
        <v>318.89999999999998</v>
      </c>
      <c r="I10" s="29">
        <f t="shared" si="4"/>
        <v>0.87066442425301416</v>
      </c>
      <c r="J10" s="29">
        <f t="shared" si="5"/>
        <v>227</v>
      </c>
      <c r="K10" s="29">
        <f t="shared" si="6"/>
        <v>0.74380991233200777</v>
      </c>
      <c r="L10" s="37">
        <v>146.5</v>
      </c>
      <c r="M10" s="29">
        <f t="shared" si="7"/>
        <v>1.4026145117465374</v>
      </c>
      <c r="N10" s="29">
        <v>80.5</v>
      </c>
      <c r="O10" s="37">
        <f t="shared" si="8"/>
        <v>0.40102083465138832</v>
      </c>
    </row>
    <row r="11" spans="1:15" x14ac:dyDescent="0.25">
      <c r="A11" s="4" t="s">
        <v>94</v>
      </c>
      <c r="B11" s="28">
        <f t="shared" si="0"/>
        <v>6455.1200000000008</v>
      </c>
      <c r="C11" s="28">
        <f t="shared" si="1"/>
        <v>8.6289582187060052</v>
      </c>
      <c r="D11" s="28">
        <v>2488.84</v>
      </c>
      <c r="E11" s="28">
        <f t="shared" si="2"/>
        <v>10.881478262314264</v>
      </c>
      <c r="F11" s="28">
        <v>784.84</v>
      </c>
      <c r="G11" s="28">
        <f t="shared" si="3"/>
        <v>5.1269321369359391</v>
      </c>
      <c r="H11" s="28">
        <v>3181.44</v>
      </c>
      <c r="I11" s="28">
        <f t="shared" si="4"/>
        <v>8.6860038441376908</v>
      </c>
      <c r="J11" s="28">
        <f t="shared" si="5"/>
        <v>2887.8999999999996</v>
      </c>
      <c r="K11" s="28">
        <f t="shared" si="6"/>
        <v>9.4627693648616962</v>
      </c>
      <c r="L11" s="28">
        <v>2077.91</v>
      </c>
      <c r="M11" s="28">
        <f t="shared" si="7"/>
        <v>19.894243823230358</v>
      </c>
      <c r="N11" s="28">
        <v>809.99</v>
      </c>
      <c r="O11" s="28">
        <f t="shared" si="8"/>
        <v>4.0350666566369942</v>
      </c>
    </row>
    <row r="12" spans="1:15" x14ac:dyDescent="0.25">
      <c r="A12" s="2" t="s">
        <v>95</v>
      </c>
      <c r="B12" s="29">
        <f t="shared" si="0"/>
        <v>16986.189999999999</v>
      </c>
      <c r="C12" s="29">
        <f t="shared" si="1"/>
        <v>22.706490941299577</v>
      </c>
      <c r="D12" s="37">
        <v>4867.63</v>
      </c>
      <c r="E12" s="29">
        <f t="shared" si="2"/>
        <v>21.281805995559687</v>
      </c>
      <c r="F12" s="29">
        <v>2992.01</v>
      </c>
      <c r="G12" s="37">
        <f t="shared" si="3"/>
        <v>19.545171274442815</v>
      </c>
      <c r="H12" s="29">
        <v>9126.5499999999993</v>
      </c>
      <c r="I12" s="29">
        <f t="shared" si="4"/>
        <v>24.917411104315917</v>
      </c>
      <c r="J12" s="29">
        <f t="shared" si="5"/>
        <v>7020.49</v>
      </c>
      <c r="K12" s="29">
        <f t="shared" si="6"/>
        <v>23.004009037126597</v>
      </c>
      <c r="L12" s="37">
        <v>3789.63</v>
      </c>
      <c r="M12" s="29">
        <f t="shared" si="7"/>
        <v>36.282525816723762</v>
      </c>
      <c r="N12" s="29">
        <v>3230.86</v>
      </c>
      <c r="O12" s="37">
        <f t="shared" si="8"/>
        <v>16.094933836543909</v>
      </c>
    </row>
    <row r="13" spans="1:15" x14ac:dyDescent="0.25">
      <c r="A13" s="2" t="s">
        <v>96</v>
      </c>
      <c r="B13" s="29">
        <f t="shared" si="0"/>
        <v>422</v>
      </c>
      <c r="C13" s="29">
        <f t="shared" si="1"/>
        <v>0.56411350498425028</v>
      </c>
      <c r="D13" s="37">
        <v>149</v>
      </c>
      <c r="E13" s="29">
        <f t="shared" si="2"/>
        <v>0.65144415112455001</v>
      </c>
      <c r="F13" s="29">
        <v>112</v>
      </c>
      <c r="G13" s="37">
        <f t="shared" si="3"/>
        <v>0.73163498208147537</v>
      </c>
      <c r="H13" s="29">
        <v>161</v>
      </c>
      <c r="I13" s="29">
        <f t="shared" si="4"/>
        <v>0.43956403983924519</v>
      </c>
      <c r="J13" s="29">
        <f t="shared" si="5"/>
        <v>138</v>
      </c>
      <c r="K13" s="29">
        <f t="shared" si="6"/>
        <v>0.45218399956747612</v>
      </c>
      <c r="L13" s="37">
        <v>59</v>
      </c>
      <c r="M13" s="29">
        <f t="shared" si="7"/>
        <v>0.5648754688945099</v>
      </c>
      <c r="N13" s="29">
        <v>79</v>
      </c>
      <c r="O13" s="37">
        <f t="shared" si="8"/>
        <v>0.39354839673862951</v>
      </c>
    </row>
    <row r="14" spans="1:15" x14ac:dyDescent="0.25">
      <c r="A14" s="2" t="s">
        <v>97</v>
      </c>
      <c r="B14" s="29">
        <f t="shared" si="0"/>
        <v>6049</v>
      </c>
      <c r="C14" s="29">
        <f t="shared" si="1"/>
        <v>8.0860724920609712</v>
      </c>
      <c r="D14" s="37">
        <v>1563</v>
      </c>
      <c r="E14" s="29">
        <f t="shared" si="2"/>
        <v>6.8336054242125615</v>
      </c>
      <c r="F14" s="29">
        <v>1520</v>
      </c>
      <c r="G14" s="37">
        <f t="shared" si="3"/>
        <v>9.929331899677166</v>
      </c>
      <c r="H14" s="29">
        <v>2966</v>
      </c>
      <c r="I14" s="29">
        <f t="shared" si="4"/>
        <v>8.0978070941813733</v>
      </c>
      <c r="J14" s="29">
        <f t="shared" si="5"/>
        <v>2348</v>
      </c>
      <c r="K14" s="29">
        <f t="shared" si="6"/>
        <v>7.6936813839451741</v>
      </c>
      <c r="L14" s="37">
        <v>483</v>
      </c>
      <c r="M14" s="29">
        <f t="shared" si="7"/>
        <v>4.6243195165431921</v>
      </c>
      <c r="N14" s="29">
        <v>1865</v>
      </c>
      <c r="O14" s="37">
        <f t="shared" si="8"/>
        <v>9.2907311381967617</v>
      </c>
    </row>
    <row r="15" spans="1:15" x14ac:dyDescent="0.25">
      <c r="A15" s="2" t="s">
        <v>98</v>
      </c>
      <c r="B15" s="29">
        <f t="shared" si="0"/>
        <v>81.44</v>
      </c>
      <c r="C15" s="29">
        <f t="shared" si="1"/>
        <v>0.10886588589079939</v>
      </c>
      <c r="D15" s="37">
        <v>24.9</v>
      </c>
      <c r="E15" s="29">
        <f t="shared" si="2"/>
        <v>0.1088654990805456</v>
      </c>
      <c r="F15" s="29">
        <v>14.6</v>
      </c>
      <c r="G15" s="37">
        <f t="shared" si="3"/>
        <v>9.5373845878478039E-2</v>
      </c>
      <c r="H15" s="29">
        <v>41.94</v>
      </c>
      <c r="I15" s="29">
        <f t="shared" si="4"/>
        <v>0.11450506727240957</v>
      </c>
      <c r="J15" s="29">
        <f t="shared" si="5"/>
        <v>38.269999999999996</v>
      </c>
      <c r="K15" s="29">
        <f t="shared" si="6"/>
        <v>0.12539914248874862</v>
      </c>
      <c r="L15" s="37">
        <v>0.05</v>
      </c>
      <c r="M15" s="29">
        <f t="shared" si="7"/>
        <v>4.7870802448687292E-4</v>
      </c>
      <c r="N15" s="29">
        <v>38.22</v>
      </c>
      <c r="O15" s="37">
        <f t="shared" si="8"/>
        <v>0.19039771801709393</v>
      </c>
    </row>
    <row r="16" spans="1:15" x14ac:dyDescent="0.25">
      <c r="A16" s="2" t="s">
        <v>99</v>
      </c>
      <c r="B16" s="29">
        <f t="shared" si="0"/>
        <v>391.35</v>
      </c>
      <c r="C16" s="29">
        <f t="shared" si="1"/>
        <v>0.52314175397058382</v>
      </c>
      <c r="D16" s="37">
        <v>107.17</v>
      </c>
      <c r="E16" s="29">
        <f t="shared" si="2"/>
        <v>0.46855885688602705</v>
      </c>
      <c r="F16" s="29">
        <v>65.66</v>
      </c>
      <c r="G16" s="37">
        <f t="shared" si="3"/>
        <v>0.42892100824526486</v>
      </c>
      <c r="H16" s="29">
        <v>218.52</v>
      </c>
      <c r="I16" s="29">
        <f t="shared" si="4"/>
        <v>0.59660580115324136</v>
      </c>
      <c r="J16" s="29">
        <f t="shared" si="5"/>
        <v>190.68</v>
      </c>
      <c r="K16" s="29">
        <f t="shared" si="6"/>
        <v>0.6248003263588866</v>
      </c>
      <c r="L16" s="37">
        <v>62.92</v>
      </c>
      <c r="M16" s="29">
        <f t="shared" si="7"/>
        <v>0.60240617801428076</v>
      </c>
      <c r="N16" s="29">
        <v>127.76</v>
      </c>
      <c r="O16" s="37">
        <f t="shared" si="8"/>
        <v>0.63645244515604193</v>
      </c>
    </row>
    <row r="17" spans="1:15" x14ac:dyDescent="0.25">
      <c r="A17" s="2" t="s">
        <v>100</v>
      </c>
      <c r="B17" s="29">
        <f t="shared" si="0"/>
        <v>641.92000000000007</v>
      </c>
      <c r="C17" s="29">
        <f t="shared" si="1"/>
        <v>0.85809417326893367</v>
      </c>
      <c r="D17" s="37">
        <v>173.09</v>
      </c>
      <c r="E17" s="29">
        <f t="shared" si="2"/>
        <v>0.75676824240368035</v>
      </c>
      <c r="F17" s="29">
        <v>129.63999999999999</v>
      </c>
      <c r="G17" s="37">
        <f t="shared" si="3"/>
        <v>0.84686749175930764</v>
      </c>
      <c r="H17" s="29">
        <v>339.19</v>
      </c>
      <c r="I17" s="29">
        <f t="shared" si="4"/>
        <v>0.9260604141184694</v>
      </c>
      <c r="J17" s="29">
        <f t="shared" si="5"/>
        <v>291.3</v>
      </c>
      <c r="K17" s="29">
        <f t="shared" si="6"/>
        <v>0.95450144256525937</v>
      </c>
      <c r="L17" s="37">
        <v>67.12</v>
      </c>
      <c r="M17" s="29">
        <f t="shared" si="7"/>
        <v>0.64261765207117816</v>
      </c>
      <c r="N17" s="29">
        <v>224.18</v>
      </c>
      <c r="O17" s="37">
        <f t="shared" si="8"/>
        <v>1.1167807541881769</v>
      </c>
    </row>
    <row r="18" spans="1:15" x14ac:dyDescent="0.25">
      <c r="A18" s="2" t="s">
        <v>101</v>
      </c>
      <c r="B18" s="29">
        <f t="shared" si="0"/>
        <v>186.14</v>
      </c>
      <c r="C18" s="29">
        <f t="shared" si="1"/>
        <v>0.24882485264874013</v>
      </c>
      <c r="D18" s="37">
        <v>47.57</v>
      </c>
      <c r="E18" s="29">
        <f t="shared" si="2"/>
        <v>0.20798119643620702</v>
      </c>
      <c r="F18" s="29">
        <v>40.54</v>
      </c>
      <c r="G18" s="37">
        <f t="shared" si="3"/>
        <v>0.26482573369270546</v>
      </c>
      <c r="H18" s="29">
        <v>98.03</v>
      </c>
      <c r="I18" s="29">
        <f t="shared" si="4"/>
        <v>0.26764262624497642</v>
      </c>
      <c r="J18" s="29">
        <f t="shared" si="5"/>
        <v>77.25</v>
      </c>
      <c r="K18" s="29">
        <f t="shared" si="6"/>
        <v>0.25312473888831544</v>
      </c>
      <c r="L18" s="37">
        <v>21.92</v>
      </c>
      <c r="M18" s="29">
        <f t="shared" si="7"/>
        <v>0.20986559793504506</v>
      </c>
      <c r="N18" s="29">
        <v>55.33</v>
      </c>
      <c r="O18" s="37">
        <f t="shared" si="8"/>
        <v>0.27563332647529581</v>
      </c>
    </row>
    <row r="19" spans="1:15" x14ac:dyDescent="0.25">
      <c r="A19" s="2" t="s">
        <v>102</v>
      </c>
      <c r="B19" s="29">
        <f t="shared" si="0"/>
        <v>894</v>
      </c>
      <c r="C19" s="29">
        <f t="shared" si="1"/>
        <v>1.195065102976113</v>
      </c>
      <c r="D19" s="37">
        <v>258</v>
      </c>
      <c r="E19" s="29">
        <f t="shared" si="2"/>
        <v>1.1280039663767376</v>
      </c>
      <c r="F19" s="29">
        <v>158.69999999999999</v>
      </c>
      <c r="G19" s="37">
        <f t="shared" si="3"/>
        <v>1.036700639788662</v>
      </c>
      <c r="H19" s="29">
        <v>477.3</v>
      </c>
      <c r="I19" s="29">
        <f t="shared" si="4"/>
        <v>1.3031299143805697</v>
      </c>
      <c r="J19" s="29">
        <f t="shared" si="5"/>
        <v>421.29999999999995</v>
      </c>
      <c r="K19" s="29">
        <f t="shared" si="6"/>
        <v>1.3804718769404181</v>
      </c>
      <c r="L19" s="37">
        <v>143.4</v>
      </c>
      <c r="M19" s="29">
        <f t="shared" si="7"/>
        <v>1.3729346142283514</v>
      </c>
      <c r="N19" s="29">
        <v>277.89999999999998</v>
      </c>
      <c r="O19" s="37">
        <f t="shared" si="8"/>
        <v>1.3843936639704448</v>
      </c>
    </row>
    <row r="20" spans="1:15" x14ac:dyDescent="0.25">
      <c r="A20" s="2" t="s">
        <v>103</v>
      </c>
      <c r="B20" s="29">
        <f t="shared" si="0"/>
        <v>14.21</v>
      </c>
      <c r="C20" s="29">
        <f t="shared" si="1"/>
        <v>1.89953860327635E-2</v>
      </c>
      <c r="D20" s="37">
        <v>4.3499999999999996</v>
      </c>
      <c r="E20" s="29">
        <f t="shared" si="2"/>
        <v>1.9018671526119413E-2</v>
      </c>
      <c r="F20" s="29">
        <v>2.97</v>
      </c>
      <c r="G20" s="37">
        <f t="shared" si="3"/>
        <v>1.940139193555341E-2</v>
      </c>
      <c r="H20" s="29">
        <v>6.89</v>
      </c>
      <c r="I20" s="29">
        <f t="shared" si="4"/>
        <v>1.8811156735977635E-2</v>
      </c>
      <c r="J20" s="29">
        <f t="shared" si="5"/>
        <v>6.3100000000000005</v>
      </c>
      <c r="K20" s="29">
        <f t="shared" si="6"/>
        <v>2.0675949545440393E-2</v>
      </c>
      <c r="L20" s="37">
        <v>0.19</v>
      </c>
      <c r="M20" s="29">
        <f t="shared" si="7"/>
        <v>1.819090493050117E-3</v>
      </c>
      <c r="N20" s="29">
        <v>6.12</v>
      </c>
      <c r="O20" s="37">
        <f t="shared" si="8"/>
        <v>3.0487546684055858E-2</v>
      </c>
    </row>
    <row r="21" spans="1:15" x14ac:dyDescent="0.25">
      <c r="A21" s="2" t="s">
        <v>104</v>
      </c>
      <c r="B21" s="29">
        <f t="shared" si="0"/>
        <v>3751</v>
      </c>
      <c r="C21" s="29">
        <f t="shared" si="1"/>
        <v>5.0141937374310972</v>
      </c>
      <c r="D21" s="37">
        <v>1536</v>
      </c>
      <c r="E21" s="29">
        <f t="shared" si="2"/>
        <v>6.7155584974987175</v>
      </c>
      <c r="F21" s="29">
        <v>496</v>
      </c>
      <c r="G21" s="37">
        <f t="shared" si="3"/>
        <v>3.2400977777893907</v>
      </c>
      <c r="H21" s="29">
        <v>1719</v>
      </c>
      <c r="I21" s="29">
        <f t="shared" si="4"/>
        <v>4.6932334439979035</v>
      </c>
      <c r="J21" s="29">
        <f t="shared" si="5"/>
        <v>1614</v>
      </c>
      <c r="K21" s="29">
        <f t="shared" si="6"/>
        <v>5.288586777550047</v>
      </c>
      <c r="L21" s="37">
        <v>44</v>
      </c>
      <c r="M21" s="29">
        <f t="shared" si="7"/>
        <v>0.42126306154844811</v>
      </c>
      <c r="N21" s="29">
        <v>1570</v>
      </c>
      <c r="O21" s="37">
        <f t="shared" si="8"/>
        <v>7.821151682020866</v>
      </c>
    </row>
    <row r="22" spans="1:15" x14ac:dyDescent="0.25">
      <c r="A22" s="2" t="s">
        <v>105</v>
      </c>
      <c r="B22" s="29">
        <f t="shared" si="0"/>
        <v>1861.07</v>
      </c>
      <c r="C22" s="29">
        <f t="shared" si="1"/>
        <v>2.4878073950735513</v>
      </c>
      <c r="D22" s="37">
        <v>596.99</v>
      </c>
      <c r="E22" s="29">
        <f t="shared" si="2"/>
        <v>2.6101049918110411</v>
      </c>
      <c r="F22" s="29">
        <v>430.13</v>
      </c>
      <c r="G22" s="37">
        <f t="shared" si="3"/>
        <v>2.8098049539527232</v>
      </c>
      <c r="H22" s="29">
        <v>833.95</v>
      </c>
      <c r="I22" s="29">
        <f t="shared" si="4"/>
        <v>2.276859820024463</v>
      </c>
      <c r="J22" s="29">
        <f t="shared" si="5"/>
        <v>708.3599999999999</v>
      </c>
      <c r="K22" s="29">
        <f t="shared" si="6"/>
        <v>2.3210801299537489</v>
      </c>
      <c r="L22" s="37">
        <v>157.81</v>
      </c>
      <c r="M22" s="29">
        <f t="shared" si="7"/>
        <v>1.510898266885468</v>
      </c>
      <c r="N22" s="29">
        <v>550.54999999999995</v>
      </c>
      <c r="O22" s="37">
        <f t="shared" si="8"/>
        <v>2.7426337952462339</v>
      </c>
    </row>
    <row r="23" spans="1:15" x14ac:dyDescent="0.25">
      <c r="A23" s="2" t="s">
        <v>106</v>
      </c>
      <c r="B23" s="29">
        <f t="shared" si="0"/>
        <v>6448.28</v>
      </c>
      <c r="C23" s="29">
        <f t="shared" si="1"/>
        <v>8.6198147675825627</v>
      </c>
      <c r="D23" s="37">
        <v>1928.55</v>
      </c>
      <c r="E23" s="29">
        <f t="shared" si="2"/>
        <v>8.4318296486661151</v>
      </c>
      <c r="F23" s="29">
        <v>1698.56</v>
      </c>
      <c r="G23" s="37">
        <f t="shared" si="3"/>
        <v>11.095767099681346</v>
      </c>
      <c r="H23" s="29">
        <v>2821.17</v>
      </c>
      <c r="I23" s="29">
        <f t="shared" si="4"/>
        <v>7.7023905731259834</v>
      </c>
      <c r="J23" s="29">
        <f t="shared" si="5"/>
        <v>2171.86</v>
      </c>
      <c r="K23" s="29">
        <f t="shared" si="6"/>
        <v>7.1165242123233243</v>
      </c>
      <c r="L23" s="37">
        <v>134.58000000000001</v>
      </c>
      <c r="M23" s="29">
        <f t="shared" si="7"/>
        <v>1.2884905187088671</v>
      </c>
      <c r="N23" s="29">
        <v>2037.28</v>
      </c>
      <c r="O23" s="37">
        <f t="shared" si="8"/>
        <v>10.148965540603484</v>
      </c>
    </row>
    <row r="24" spans="1:15" x14ac:dyDescent="0.25">
      <c r="A24" s="2" t="s">
        <v>107</v>
      </c>
      <c r="B24" s="29">
        <f t="shared" si="0"/>
        <v>1579.15</v>
      </c>
      <c r="C24" s="29">
        <f t="shared" si="1"/>
        <v>2.1109474914594286</v>
      </c>
      <c r="D24" s="37">
        <v>515.82000000000005</v>
      </c>
      <c r="E24" s="29">
        <f t="shared" si="2"/>
        <v>2.2552209532420502</v>
      </c>
      <c r="F24" s="29">
        <v>200.89</v>
      </c>
      <c r="G24" s="37">
        <f t="shared" si="3"/>
        <v>1.3123049245566749</v>
      </c>
      <c r="H24" s="29">
        <v>862.44</v>
      </c>
      <c r="I24" s="29">
        <f t="shared" si="4"/>
        <v>2.3546435435960165</v>
      </c>
      <c r="J24" s="29">
        <f t="shared" si="5"/>
        <v>714.6</v>
      </c>
      <c r="K24" s="29">
        <f t="shared" si="6"/>
        <v>2.3415267108037567</v>
      </c>
      <c r="L24" s="37">
        <v>493.06</v>
      </c>
      <c r="M24" s="29">
        <f t="shared" si="7"/>
        <v>4.7206355710699501</v>
      </c>
      <c r="N24" s="29">
        <v>221.54</v>
      </c>
      <c r="O24" s="37">
        <f t="shared" si="8"/>
        <v>1.1036292634617215</v>
      </c>
    </row>
    <row r="25" spans="1:15" x14ac:dyDescent="0.25">
      <c r="A25" s="2" t="s">
        <v>108</v>
      </c>
      <c r="B25" s="29">
        <f t="shared" si="0"/>
        <v>1833.7</v>
      </c>
      <c r="C25" s="29">
        <f t="shared" si="1"/>
        <v>2.4512202229611844</v>
      </c>
      <c r="D25" s="37">
        <v>346.9</v>
      </c>
      <c r="E25" s="29">
        <f t="shared" si="2"/>
        <v>1.5166844028530631</v>
      </c>
      <c r="F25" s="29">
        <v>227.6</v>
      </c>
      <c r="G25" s="37">
        <f t="shared" si="3"/>
        <v>1.4867868028727125</v>
      </c>
      <c r="H25" s="29">
        <v>1259.2</v>
      </c>
      <c r="I25" s="29">
        <f t="shared" si="4"/>
        <v>3.4378822295998606</v>
      </c>
      <c r="J25" s="29">
        <f t="shared" si="5"/>
        <v>1112</v>
      </c>
      <c r="K25" s="29">
        <f t="shared" si="6"/>
        <v>3.6436855617321267</v>
      </c>
      <c r="L25" s="37">
        <v>36.4</v>
      </c>
      <c r="M25" s="29">
        <f t="shared" si="7"/>
        <v>0.34849944182644343</v>
      </c>
      <c r="N25" s="29">
        <v>1075.5999999999999</v>
      </c>
      <c r="O25" s="37">
        <f t="shared" si="8"/>
        <v>5.3582361459755683</v>
      </c>
    </row>
    <row r="26" spans="1:15" x14ac:dyDescent="0.25">
      <c r="A26" s="2" t="s">
        <v>109</v>
      </c>
      <c r="B26" s="29">
        <f t="shared" si="0"/>
        <v>464.91</v>
      </c>
      <c r="C26" s="29">
        <f t="shared" si="1"/>
        <v>0.62147395640338343</v>
      </c>
      <c r="D26" s="37">
        <v>149.05000000000001</v>
      </c>
      <c r="E26" s="29">
        <f t="shared" si="2"/>
        <v>0.65166275654439054</v>
      </c>
      <c r="F26" s="29">
        <v>129.91999999999999</v>
      </c>
      <c r="G26" s="37">
        <f t="shared" si="3"/>
        <v>0.84869657921451147</v>
      </c>
      <c r="H26" s="29">
        <v>185.94</v>
      </c>
      <c r="I26" s="29">
        <f t="shared" si="4"/>
        <v>0.50765551284291455</v>
      </c>
      <c r="J26" s="29">
        <f t="shared" si="5"/>
        <v>157.5</v>
      </c>
      <c r="K26" s="29">
        <f t="shared" si="6"/>
        <v>0.51607956472374994</v>
      </c>
      <c r="L26" s="37">
        <v>64.25</v>
      </c>
      <c r="M26" s="29">
        <f t="shared" si="7"/>
        <v>0.61513981146563168</v>
      </c>
      <c r="N26" s="29">
        <v>93.25</v>
      </c>
      <c r="O26" s="37">
        <f t="shared" si="8"/>
        <v>0.46453655690983808</v>
      </c>
    </row>
    <row r="27" spans="1:15" x14ac:dyDescent="0.25">
      <c r="A27" s="2" t="s">
        <v>110</v>
      </c>
      <c r="B27" s="29">
        <f t="shared" si="0"/>
        <v>433.17</v>
      </c>
      <c r="C27" s="29">
        <f t="shared" si="1"/>
        <v>0.57904513496215093</v>
      </c>
      <c r="D27" s="37">
        <v>124.45</v>
      </c>
      <c r="E27" s="29">
        <f t="shared" si="2"/>
        <v>0.54410888998288764</v>
      </c>
      <c r="F27" s="29">
        <v>83.28</v>
      </c>
      <c r="G27" s="37">
        <f t="shared" si="3"/>
        <v>0.54402286881915418</v>
      </c>
      <c r="H27" s="29">
        <v>225.44</v>
      </c>
      <c r="I27" s="29">
        <f t="shared" si="4"/>
        <v>0.61549886423204614</v>
      </c>
      <c r="J27" s="29">
        <f t="shared" si="5"/>
        <v>190.1</v>
      </c>
      <c r="K27" s="29">
        <f t="shared" si="6"/>
        <v>0.6228998428824436</v>
      </c>
      <c r="L27" s="37">
        <v>73.19</v>
      </c>
      <c r="M27" s="29">
        <f t="shared" si="7"/>
        <v>0.70073280624388445</v>
      </c>
      <c r="N27" s="29">
        <v>116.91</v>
      </c>
      <c r="O27" s="37">
        <f t="shared" si="8"/>
        <v>0.58240181092041998</v>
      </c>
    </row>
    <row r="28" spans="1:15" x14ac:dyDescent="0.25">
      <c r="A28" s="2" t="s">
        <v>111</v>
      </c>
      <c r="B28" s="29">
        <f t="shared" si="0"/>
        <v>821.98</v>
      </c>
      <c r="C28" s="29">
        <f t="shared" si="1"/>
        <v>1.098791513807948</v>
      </c>
      <c r="D28" s="37">
        <v>283.08</v>
      </c>
      <c r="E28" s="29">
        <f t="shared" si="2"/>
        <v>1.2376564449687089</v>
      </c>
      <c r="F28" s="29">
        <v>203</v>
      </c>
      <c r="G28" s="37">
        <f t="shared" si="3"/>
        <v>1.3260884050226742</v>
      </c>
      <c r="H28" s="29">
        <v>335.9</v>
      </c>
      <c r="I28" s="29">
        <f t="shared" si="4"/>
        <v>0.9170780185217543</v>
      </c>
      <c r="J28" s="29">
        <f t="shared" si="5"/>
        <v>306.39</v>
      </c>
      <c r="K28" s="29">
        <f t="shared" si="6"/>
        <v>1.0039467799092681</v>
      </c>
      <c r="L28" s="37">
        <v>63.22</v>
      </c>
      <c r="M28" s="29">
        <f t="shared" si="7"/>
        <v>0.60527842616120198</v>
      </c>
      <c r="N28" s="29">
        <v>243.17</v>
      </c>
      <c r="O28" s="37">
        <f t="shared" si="8"/>
        <v>1.2113818181637031</v>
      </c>
    </row>
    <row r="29" spans="1:15" x14ac:dyDescent="0.25">
      <c r="A29" s="2" t="s">
        <v>112</v>
      </c>
      <c r="B29" s="29">
        <f t="shared" si="0"/>
        <v>1390.55</v>
      </c>
      <c r="C29" s="29">
        <f t="shared" si="1"/>
        <v>1.8588342046347139</v>
      </c>
      <c r="D29" s="37">
        <v>461.28</v>
      </c>
      <c r="E29" s="29">
        <f t="shared" si="2"/>
        <v>2.0167661612800836</v>
      </c>
      <c r="F29" s="29">
        <v>332.57</v>
      </c>
      <c r="G29" s="37">
        <f t="shared" si="3"/>
        <v>2.1724986249181808</v>
      </c>
      <c r="H29" s="29">
        <v>596.70000000000005</v>
      </c>
      <c r="I29" s="29">
        <f t="shared" si="4"/>
        <v>1.6291171588327804</v>
      </c>
      <c r="J29" s="29">
        <f t="shared" si="5"/>
        <v>496.39</v>
      </c>
      <c r="K29" s="29">
        <f t="shared" si="6"/>
        <v>1.6265189532268076</v>
      </c>
      <c r="L29" s="37">
        <v>198.72</v>
      </c>
      <c r="M29" s="29">
        <f t="shared" si="7"/>
        <v>1.9025771725206273</v>
      </c>
      <c r="N29" s="29">
        <v>297.67</v>
      </c>
      <c r="O29" s="37">
        <f t="shared" si="8"/>
        <v>1.482880395660606</v>
      </c>
    </row>
    <row r="30" spans="1:15" x14ac:dyDescent="0.25">
      <c r="A30" s="4" t="s">
        <v>113</v>
      </c>
      <c r="B30" s="28">
        <f t="shared" si="0"/>
        <v>74807.64</v>
      </c>
      <c r="C30" s="28"/>
      <c r="D30" s="28">
        <v>22872.26</v>
      </c>
      <c r="E30" s="28"/>
      <c r="F30" s="28">
        <v>15308.18</v>
      </c>
      <c r="G30" s="28"/>
      <c r="H30" s="28">
        <v>36627.199999999997</v>
      </c>
      <c r="I30" s="28"/>
      <c r="J30" s="28">
        <f t="shared" si="5"/>
        <v>30518.550000000003</v>
      </c>
      <c r="K30" s="28"/>
      <c r="L30" s="28">
        <v>10444.780000000001</v>
      </c>
      <c r="M30" s="28"/>
      <c r="N30" s="28">
        <v>20073.77</v>
      </c>
      <c r="O30" s="28"/>
    </row>
    <row r="31" spans="1:15" x14ac:dyDescent="0.25">
      <c r="A31" s="8" t="s">
        <v>114</v>
      </c>
      <c r="B31" s="30">
        <f>SUM(D31,F31,H31)</f>
        <v>79.930000000000007</v>
      </c>
      <c r="C31" s="30"/>
      <c r="D31" s="38">
        <v>21.89</v>
      </c>
      <c r="E31" s="30"/>
      <c r="F31" s="30">
        <v>20.55</v>
      </c>
      <c r="G31" s="38"/>
      <c r="H31" s="30">
        <v>37.49</v>
      </c>
      <c r="I31" s="30"/>
      <c r="J31" s="30">
        <f t="shared" si="5"/>
        <v>29.549999999999997</v>
      </c>
      <c r="K31" s="30"/>
      <c r="L31" s="38">
        <v>3.74</v>
      </c>
      <c r="M31" s="30"/>
      <c r="N31" s="30">
        <v>25.81</v>
      </c>
      <c r="O31" s="38"/>
    </row>
    <row r="32" spans="1:15" x14ac:dyDescent="0.25">
      <c r="A32" s="8" t="s">
        <v>117</v>
      </c>
      <c r="B32" s="30">
        <f t="shared" si="0"/>
        <v>1536.19</v>
      </c>
      <c r="C32" s="30"/>
      <c r="D32" s="38">
        <v>513.54</v>
      </c>
      <c r="E32" s="30"/>
      <c r="F32" s="30">
        <v>254.09</v>
      </c>
      <c r="G32" s="38"/>
      <c r="H32" s="30">
        <v>768.56</v>
      </c>
      <c r="I32" s="30"/>
      <c r="J32" s="30">
        <f t="shared" si="5"/>
        <v>672.79</v>
      </c>
      <c r="K32" s="30"/>
      <c r="L32" s="38">
        <v>139.76</v>
      </c>
      <c r="M32" s="30"/>
      <c r="N32" s="30">
        <v>533.03</v>
      </c>
      <c r="O32" s="38"/>
    </row>
    <row r="33" spans="1:15" x14ac:dyDescent="0.25">
      <c r="A33" s="8" t="s">
        <v>118</v>
      </c>
      <c r="B33" s="30">
        <f t="shared" si="0"/>
        <v>0</v>
      </c>
      <c r="C33" s="30"/>
      <c r="D33" s="38" t="s">
        <v>40</v>
      </c>
      <c r="E33" s="30"/>
      <c r="F33" s="30" t="s">
        <v>40</v>
      </c>
      <c r="G33" s="38"/>
      <c r="H33" s="30" t="s">
        <v>40</v>
      </c>
      <c r="I33" s="30"/>
      <c r="J33" s="30">
        <f t="shared" si="5"/>
        <v>0</v>
      </c>
      <c r="K33" s="30"/>
      <c r="L33" s="38" t="s">
        <v>40</v>
      </c>
      <c r="M33" s="30"/>
      <c r="N33" s="30" t="s">
        <v>40</v>
      </c>
      <c r="O33" s="38"/>
    </row>
    <row r="34" spans="1:15" x14ac:dyDescent="0.25">
      <c r="A34" s="8" t="s">
        <v>119</v>
      </c>
      <c r="B34" s="30">
        <f t="shared" si="0"/>
        <v>339.15</v>
      </c>
      <c r="C34" s="30"/>
      <c r="D34" s="38">
        <v>75.930000000000007</v>
      </c>
      <c r="E34" s="30"/>
      <c r="F34" s="30">
        <v>47.3</v>
      </c>
      <c r="G34" s="38"/>
      <c r="H34" s="30">
        <v>215.92</v>
      </c>
      <c r="I34" s="30"/>
      <c r="J34" s="30">
        <f t="shared" si="5"/>
        <v>168.8</v>
      </c>
      <c r="K34" s="30"/>
      <c r="L34" s="38">
        <v>20.28</v>
      </c>
      <c r="M34" s="30"/>
      <c r="N34" s="30">
        <v>148.52000000000001</v>
      </c>
      <c r="O34" s="38"/>
    </row>
    <row r="35" spans="1:15" x14ac:dyDescent="0.25">
      <c r="A35" s="8" t="s">
        <v>120</v>
      </c>
      <c r="B35" s="30">
        <f t="shared" si="0"/>
        <v>70.759999999999991</v>
      </c>
      <c r="C35" s="30"/>
      <c r="D35" s="38">
        <v>14.68</v>
      </c>
      <c r="E35" s="30"/>
      <c r="F35" s="30">
        <v>3.51</v>
      </c>
      <c r="G35" s="38"/>
      <c r="H35" s="30">
        <v>52.57</v>
      </c>
      <c r="I35" s="30"/>
      <c r="J35" s="30">
        <f t="shared" si="5"/>
        <v>48.97</v>
      </c>
      <c r="K35" s="30"/>
      <c r="L35" s="38">
        <v>0.85</v>
      </c>
      <c r="M35" s="30"/>
      <c r="N35" s="30">
        <v>48.12</v>
      </c>
      <c r="O35" s="38"/>
    </row>
    <row r="36" spans="1:15" x14ac:dyDescent="0.25">
      <c r="A36" s="8" t="s">
        <v>121</v>
      </c>
      <c r="B36" s="30">
        <f t="shared" si="0"/>
        <v>165</v>
      </c>
      <c r="C36" s="30"/>
      <c r="D36" s="38">
        <v>40</v>
      </c>
      <c r="E36" s="30"/>
      <c r="F36" s="30">
        <v>7</v>
      </c>
      <c r="G36" s="38"/>
      <c r="H36" s="30">
        <v>118</v>
      </c>
      <c r="I36" s="30"/>
      <c r="J36" s="30">
        <f t="shared" si="5"/>
        <v>108</v>
      </c>
      <c r="K36" s="30"/>
      <c r="L36" s="38">
        <v>8</v>
      </c>
      <c r="M36" s="30"/>
      <c r="N36" s="30">
        <v>100</v>
      </c>
      <c r="O36" s="38"/>
    </row>
    <row r="37" spans="1:15" x14ac:dyDescent="0.25">
      <c r="A37" s="8" t="s">
        <v>122</v>
      </c>
      <c r="B37" s="30">
        <f t="shared" si="0"/>
        <v>297.65999999999997</v>
      </c>
      <c r="C37" s="30"/>
      <c r="D37" s="38">
        <v>11.15</v>
      </c>
      <c r="E37" s="30"/>
      <c r="F37" s="30">
        <v>12.37</v>
      </c>
      <c r="G37" s="38"/>
      <c r="H37" s="30">
        <v>274.14</v>
      </c>
      <c r="I37" s="30"/>
      <c r="J37" s="30">
        <f t="shared" si="5"/>
        <v>262.93</v>
      </c>
      <c r="K37" s="30"/>
      <c r="L37" s="38">
        <v>1.97</v>
      </c>
      <c r="M37" s="30"/>
      <c r="N37" s="30">
        <v>260.95999999999998</v>
      </c>
      <c r="O37" s="38"/>
    </row>
    <row r="38" spans="1:15" x14ac:dyDescent="0.25">
      <c r="A38" s="8" t="s">
        <v>123</v>
      </c>
      <c r="B38" s="30">
        <f t="shared" si="0"/>
        <v>799.84999999999991</v>
      </c>
      <c r="C38" s="30"/>
      <c r="D38" s="38">
        <v>228.02</v>
      </c>
      <c r="E38" s="30"/>
      <c r="F38" s="30">
        <v>148.25</v>
      </c>
      <c r="G38" s="38"/>
      <c r="H38" s="30">
        <v>423.58</v>
      </c>
      <c r="I38" s="30"/>
      <c r="J38" s="30">
        <f t="shared" si="5"/>
        <v>384.28999999999996</v>
      </c>
      <c r="K38" s="30"/>
      <c r="L38" s="38">
        <v>10.09</v>
      </c>
      <c r="M38" s="30"/>
      <c r="N38" s="30">
        <v>374.2</v>
      </c>
      <c r="O38" s="38"/>
    </row>
    <row r="39" spans="1:15" x14ac:dyDescent="0.25">
      <c r="A39" s="8" t="s">
        <v>124</v>
      </c>
      <c r="B39" s="30">
        <f t="shared" si="0"/>
        <v>17023.8</v>
      </c>
      <c r="C39" s="30"/>
      <c r="D39" s="38">
        <v>4198.08</v>
      </c>
      <c r="E39" s="30"/>
      <c r="F39" s="30">
        <v>4454.66</v>
      </c>
      <c r="G39" s="38"/>
      <c r="H39" s="30">
        <v>8371.06</v>
      </c>
      <c r="I39" s="30"/>
      <c r="J39" s="30">
        <f t="shared" si="5"/>
        <v>6578.49</v>
      </c>
      <c r="K39" s="30"/>
      <c r="L39" s="38">
        <v>911.24</v>
      </c>
      <c r="M39" s="30"/>
      <c r="N39" s="30">
        <v>5667.25</v>
      </c>
      <c r="O39" s="38"/>
    </row>
    <row r="40" spans="1:15" x14ac:dyDescent="0.25">
      <c r="A40" s="8" t="s">
        <v>125</v>
      </c>
      <c r="B40" s="30">
        <f t="shared" si="0"/>
        <v>250.9</v>
      </c>
      <c r="C40" s="30"/>
      <c r="D40" s="38">
        <v>78.040000000000006</v>
      </c>
      <c r="E40" s="30"/>
      <c r="F40" s="30">
        <v>25.15</v>
      </c>
      <c r="G40" s="38"/>
      <c r="H40" s="30">
        <v>147.71</v>
      </c>
      <c r="I40" s="30"/>
      <c r="J40" s="30">
        <f t="shared" si="5"/>
        <v>132.52000000000001</v>
      </c>
      <c r="K40" s="30"/>
      <c r="L40" s="38">
        <v>2.0299999999999998</v>
      </c>
      <c r="M40" s="30"/>
      <c r="N40" s="30">
        <v>130.49</v>
      </c>
      <c r="O40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85" zoomScaleNormal="85" workbookViewId="0">
      <selection activeCell="F24" sqref="F24"/>
    </sheetView>
  </sheetViews>
  <sheetFormatPr baseColWidth="10" defaultRowHeight="15" x14ac:dyDescent="0.25"/>
  <cols>
    <col min="1" max="1" width="38.7109375" style="2" customWidth="1"/>
    <col min="2" max="2" width="10.140625" style="2" bestFit="1" customWidth="1"/>
    <col min="3" max="3" width="7.85546875" style="2" bestFit="1" customWidth="1"/>
    <col min="4" max="4" width="21.42578125" style="2" bestFit="1" customWidth="1"/>
    <col min="5" max="5" width="7.85546875" style="2" bestFit="1" customWidth="1"/>
    <col min="6" max="6" width="18.140625" style="2" bestFit="1" customWidth="1"/>
    <col min="7" max="7" width="6.5703125" style="2" bestFit="1" customWidth="1"/>
    <col min="8" max="8" width="14.42578125" style="2" bestFit="1" customWidth="1"/>
    <col min="9" max="9" width="7.85546875" style="2" bestFit="1" customWidth="1"/>
    <col min="10" max="10" width="10.5703125" style="2" bestFit="1" customWidth="1"/>
    <col min="11" max="11" width="7.85546875" style="2" bestFit="1" customWidth="1"/>
    <col min="12" max="12" width="16.5703125" style="2" bestFit="1" customWidth="1"/>
    <col min="13" max="13" width="6.5703125" style="2" bestFit="1" customWidth="1"/>
    <col min="14" max="14" width="17.7109375" style="2" bestFit="1" customWidth="1"/>
    <col min="15" max="15" width="7.85546875" style="2" bestFit="1" customWidth="1"/>
    <col min="16" max="16" width="16" style="2" bestFit="1" customWidth="1"/>
    <col min="17" max="17" width="6.5703125" style="2" bestFit="1" customWidth="1"/>
  </cols>
  <sheetData>
    <row r="1" spans="1:17" ht="15.75" x14ac:dyDescent="0.25">
      <c r="A1" s="1" t="s">
        <v>84</v>
      </c>
      <c r="B1" s="3" t="s">
        <v>60</v>
      </c>
      <c r="C1" s="3" t="s">
        <v>61</v>
      </c>
      <c r="D1" s="1" t="s">
        <v>62</v>
      </c>
      <c r="E1" s="3" t="s">
        <v>61</v>
      </c>
      <c r="F1" s="3" t="s">
        <v>63</v>
      </c>
      <c r="G1" s="1" t="s">
        <v>61</v>
      </c>
      <c r="H1" s="3" t="s">
        <v>64</v>
      </c>
      <c r="I1" s="3" t="s">
        <v>61</v>
      </c>
      <c r="J1" s="1" t="s">
        <v>52</v>
      </c>
      <c r="K1" s="3" t="s">
        <v>61</v>
      </c>
      <c r="L1" s="3" t="s">
        <v>65</v>
      </c>
      <c r="M1" s="1" t="s">
        <v>61</v>
      </c>
      <c r="N1" s="1" t="s">
        <v>66</v>
      </c>
      <c r="O1" s="3" t="s">
        <v>61</v>
      </c>
      <c r="P1" s="3" t="s">
        <v>67</v>
      </c>
      <c r="Q1" s="1" t="s">
        <v>61</v>
      </c>
    </row>
    <row r="2" spans="1:17" x14ac:dyDescent="0.25">
      <c r="A2" s="4" t="s">
        <v>85</v>
      </c>
      <c r="B2" s="5">
        <v>0.83</v>
      </c>
      <c r="C2" s="5">
        <f>IFERROR(B2/B$30*100,"")</f>
        <v>0.60306619196396127</v>
      </c>
      <c r="D2" s="5">
        <v>16.498000000000001</v>
      </c>
      <c r="E2" s="5">
        <f>IFERROR(D2/D$30*100,"")</f>
        <v>0.49528372690647315</v>
      </c>
      <c r="F2" s="5">
        <v>88.638000000000005</v>
      </c>
      <c r="G2" s="5">
        <f>IFERROR(F2/F$30*100,"")</f>
        <v>1.2541847190896769</v>
      </c>
      <c r="H2" s="5">
        <v>105.136</v>
      </c>
      <c r="I2" s="5">
        <f>IFERROR(H2/H$30*100,"")</f>
        <v>0.99777641327774524</v>
      </c>
      <c r="J2" s="5">
        <v>1490.0360000000001</v>
      </c>
      <c r="K2" s="5">
        <f>IFERROR(J2/J$30*100,"")</f>
        <v>1.1085749249088834</v>
      </c>
      <c r="L2" s="5">
        <v>261.14600000000002</v>
      </c>
      <c r="M2" s="5">
        <f>IFERROR(L2/L$30*100,"")</f>
        <v>0.66092932921036018</v>
      </c>
      <c r="N2" s="5">
        <v>149.34100000000001</v>
      </c>
      <c r="O2" s="5">
        <f>IFERROR(N2/N$30*100,"")</f>
        <v>0.52125621417783685</v>
      </c>
      <c r="P2" s="5">
        <v>974.40599999999995</v>
      </c>
      <c r="Q2" s="5">
        <f>IFERROR(P2/P$30*100,"")</f>
        <v>1.749041075825956</v>
      </c>
    </row>
    <row r="3" spans="1:17" x14ac:dyDescent="0.25">
      <c r="A3" s="2" t="s">
        <v>86</v>
      </c>
      <c r="B3" s="6">
        <v>2.9</v>
      </c>
      <c r="C3" s="6">
        <f t="shared" ref="C3:C29" si="0">IFERROR(B3/B$30*100,"")</f>
        <v>2.1070987430066119</v>
      </c>
      <c r="D3" s="7">
        <v>65.069999999999993</v>
      </c>
      <c r="E3" s="6">
        <f t="shared" ref="E3:E29" si="1">IFERROR(D3/D$30*100,"")</f>
        <v>1.9534556982545888</v>
      </c>
      <c r="F3" s="6">
        <v>299.8</v>
      </c>
      <c r="G3" s="7">
        <f t="shared" ref="G3:G29" si="2">IFERROR(F3/F$30*100,"")</f>
        <v>4.2420246258160734</v>
      </c>
      <c r="H3" s="6">
        <v>367.77</v>
      </c>
      <c r="I3" s="6">
        <f t="shared" ref="I3:I29" si="3">IFERROR(H3/H$30*100,"")</f>
        <v>3.490262436379131</v>
      </c>
      <c r="J3" s="7">
        <v>5751.18</v>
      </c>
      <c r="K3" s="6">
        <f t="shared" ref="K3:K29" si="4">IFERROR(J3/J$30*100,"")</f>
        <v>4.2788321467652271</v>
      </c>
      <c r="L3" s="6">
        <v>1592.62</v>
      </c>
      <c r="M3" s="7">
        <f t="shared" ref="M3:M29" si="5">IFERROR(L3/L$30*100,"")</f>
        <v>4.0307309638554818</v>
      </c>
      <c r="N3" s="7">
        <v>1127.67</v>
      </c>
      <c r="O3" s="6">
        <f t="shared" ref="O3:O29" si="6">IFERROR(N3/N$30*100,"")</f>
        <v>3.9359920922045601</v>
      </c>
      <c r="P3" s="6">
        <v>2663.13</v>
      </c>
      <c r="Q3" s="7">
        <f t="shared" ref="Q3:Q29" si="7">IFERROR(P3/P$30*100,"")</f>
        <v>4.7802699903986428</v>
      </c>
    </row>
    <row r="4" spans="1:17" x14ac:dyDescent="0.25">
      <c r="A4" s="2" t="s">
        <v>87</v>
      </c>
      <c r="B4" s="6">
        <v>0.82</v>
      </c>
      <c r="C4" s="6">
        <f t="shared" si="0"/>
        <v>0.59580033422945577</v>
      </c>
      <c r="D4" s="7">
        <v>20.68</v>
      </c>
      <c r="E4" s="6">
        <f t="shared" si="1"/>
        <v>0.62083085661449045</v>
      </c>
      <c r="F4" s="6">
        <v>39.17</v>
      </c>
      <c r="G4" s="7">
        <f t="shared" si="2"/>
        <v>0.5542365063149286</v>
      </c>
      <c r="H4" s="6">
        <v>60.67</v>
      </c>
      <c r="I4" s="6">
        <f t="shared" si="3"/>
        <v>0.57577894340245772</v>
      </c>
      <c r="J4" s="7">
        <v>601.70000000000005</v>
      </c>
      <c r="K4" s="6">
        <f t="shared" si="4"/>
        <v>0.44766001111226517</v>
      </c>
      <c r="L4" s="6">
        <v>125.02</v>
      </c>
      <c r="M4" s="7">
        <f t="shared" si="5"/>
        <v>0.31641068497269431</v>
      </c>
      <c r="N4" s="7">
        <v>161.83000000000001</v>
      </c>
      <c r="O4" s="6">
        <f t="shared" si="6"/>
        <v>0.56484751769707797</v>
      </c>
      <c r="P4" s="6">
        <v>254.18</v>
      </c>
      <c r="Q4" s="7">
        <f t="shared" si="7"/>
        <v>0.45624848436220794</v>
      </c>
    </row>
    <row r="5" spans="1:17" x14ac:dyDescent="0.25">
      <c r="A5" s="2" t="s">
        <v>88</v>
      </c>
      <c r="B5" s="6">
        <v>1.25</v>
      </c>
      <c r="C5" s="6">
        <f t="shared" si="0"/>
        <v>0.90823221681319477</v>
      </c>
      <c r="D5" s="7">
        <v>43.24</v>
      </c>
      <c r="E5" s="6">
        <f t="shared" si="1"/>
        <v>1.2981008820121165</v>
      </c>
      <c r="F5" s="6">
        <v>72.91</v>
      </c>
      <c r="G5" s="7">
        <f t="shared" si="2"/>
        <v>1.0316411456579382</v>
      </c>
      <c r="H5" s="6">
        <v>117.4</v>
      </c>
      <c r="I5" s="6">
        <f t="shared" si="3"/>
        <v>1.1141659461916686</v>
      </c>
      <c r="J5" s="7">
        <v>1328.82</v>
      </c>
      <c r="K5" s="6">
        <f t="shared" si="4"/>
        <v>0.9886315040156225</v>
      </c>
      <c r="L5" s="6">
        <v>417.18</v>
      </c>
      <c r="M5" s="7">
        <f t="shared" si="5"/>
        <v>1.0558327432163543</v>
      </c>
      <c r="N5" s="7">
        <v>294.08999999999997</v>
      </c>
      <c r="O5" s="6">
        <f t="shared" si="6"/>
        <v>1.0264846226258026</v>
      </c>
      <c r="P5" s="6">
        <v>500.15</v>
      </c>
      <c r="Q5" s="7">
        <f t="shared" si="7"/>
        <v>0.89776016780926216</v>
      </c>
    </row>
    <row r="6" spans="1:17" x14ac:dyDescent="0.25">
      <c r="A6" s="2" t="s">
        <v>89</v>
      </c>
      <c r="B6" s="6">
        <v>10</v>
      </c>
      <c r="C6" s="6">
        <f t="shared" si="0"/>
        <v>7.2658577345055582</v>
      </c>
      <c r="D6" s="7">
        <v>420</v>
      </c>
      <c r="E6" s="6">
        <f t="shared" si="1"/>
        <v>12.608750472828142</v>
      </c>
      <c r="F6" s="6">
        <v>698</v>
      </c>
      <c r="G6" s="7">
        <f t="shared" si="2"/>
        <v>9.8763615370901245</v>
      </c>
      <c r="H6" s="6">
        <v>1128</v>
      </c>
      <c r="I6" s="6">
        <f t="shared" si="3"/>
        <v>10.705103810086902</v>
      </c>
      <c r="J6" s="7">
        <v>11541</v>
      </c>
      <c r="K6" s="6">
        <f t="shared" si="4"/>
        <v>8.5864121459974267</v>
      </c>
      <c r="L6" s="6">
        <v>4118</v>
      </c>
      <c r="M6" s="7">
        <f t="shared" si="5"/>
        <v>10.422166059170975</v>
      </c>
      <c r="N6" s="7">
        <v>3571</v>
      </c>
      <c r="O6" s="6">
        <f t="shared" si="6"/>
        <v>12.464132025559325</v>
      </c>
      <c r="P6" s="6">
        <v>2724</v>
      </c>
      <c r="Q6" s="7">
        <f t="shared" si="7"/>
        <v>4.8895305350643419</v>
      </c>
    </row>
    <row r="7" spans="1:17" x14ac:dyDescent="0.25">
      <c r="A7" s="2" t="s">
        <v>90</v>
      </c>
      <c r="B7" s="6">
        <v>14.6</v>
      </c>
      <c r="C7" s="6">
        <f t="shared" si="0"/>
        <v>10.608152292378117</v>
      </c>
      <c r="D7" s="7">
        <v>392.3</v>
      </c>
      <c r="E7" s="6">
        <f t="shared" si="1"/>
        <v>11.777173358310668</v>
      </c>
      <c r="F7" s="6">
        <v>1008.7</v>
      </c>
      <c r="G7" s="7">
        <f t="shared" si="2"/>
        <v>14.272615877453882</v>
      </c>
      <c r="H7" s="6">
        <v>1415.6</v>
      </c>
      <c r="I7" s="6">
        <f t="shared" si="3"/>
        <v>13.434525668048774</v>
      </c>
      <c r="J7" s="7">
        <v>21366.3</v>
      </c>
      <c r="K7" s="6">
        <f t="shared" si="4"/>
        <v>15.89635714712978</v>
      </c>
      <c r="L7" s="6">
        <v>6368</v>
      </c>
      <c r="M7" s="7">
        <f t="shared" si="5"/>
        <v>16.116647271685469</v>
      </c>
      <c r="N7" s="7">
        <v>3866.2</v>
      </c>
      <c r="O7" s="6">
        <f t="shared" si="6"/>
        <v>13.494490965336729</v>
      </c>
      <c r="P7" s="6">
        <v>9716.4</v>
      </c>
      <c r="Q7" s="7">
        <f t="shared" si="7"/>
        <v>17.440761560535673</v>
      </c>
    </row>
    <row r="8" spans="1:17" x14ac:dyDescent="0.25">
      <c r="A8" s="2" t="s">
        <v>91</v>
      </c>
      <c r="B8" s="6">
        <v>0.22</v>
      </c>
      <c r="C8" s="6">
        <f t="shared" si="0"/>
        <v>0.1598488701591223</v>
      </c>
      <c r="D8" s="7">
        <v>4.1900000000000004</v>
      </c>
      <c r="E8" s="6">
        <f t="shared" si="1"/>
        <v>0.12578729638369029</v>
      </c>
      <c r="F8" s="6">
        <v>18.309999999999999</v>
      </c>
      <c r="G8" s="7">
        <f t="shared" si="2"/>
        <v>0.25907762140991425</v>
      </c>
      <c r="H8" s="6">
        <v>22.72</v>
      </c>
      <c r="I8" s="6">
        <f t="shared" si="3"/>
        <v>0.21562053064288511</v>
      </c>
      <c r="J8" s="7">
        <v>269.38</v>
      </c>
      <c r="K8" s="6">
        <f t="shared" si="4"/>
        <v>0.2004165760236363</v>
      </c>
      <c r="L8" s="6">
        <v>92.89</v>
      </c>
      <c r="M8" s="7">
        <f t="shared" si="5"/>
        <v>0.23509349325798734</v>
      </c>
      <c r="N8" s="7">
        <v>50.88</v>
      </c>
      <c r="O8" s="6">
        <f t="shared" si="6"/>
        <v>0.17759032132748767</v>
      </c>
      <c r="P8" s="6">
        <v>102.89</v>
      </c>
      <c r="Q8" s="7">
        <f t="shared" si="7"/>
        <v>0.18468568162730181</v>
      </c>
    </row>
    <row r="9" spans="1:17" x14ac:dyDescent="0.25">
      <c r="A9" s="2" t="s">
        <v>92</v>
      </c>
      <c r="B9" s="6">
        <v>0.86</v>
      </c>
      <c r="C9" s="6">
        <f t="shared" si="0"/>
        <v>0.6248637651674781</v>
      </c>
      <c r="D9" s="7">
        <v>38.43</v>
      </c>
      <c r="E9" s="6">
        <f t="shared" si="1"/>
        <v>1.1537006682637752</v>
      </c>
      <c r="F9" s="6">
        <v>88.19</v>
      </c>
      <c r="G9" s="7">
        <f t="shared" si="2"/>
        <v>1.247845736326616</v>
      </c>
      <c r="H9" s="6">
        <v>127.47</v>
      </c>
      <c r="I9" s="6">
        <f t="shared" si="3"/>
        <v>1.209733672581363</v>
      </c>
      <c r="J9" s="7">
        <v>1570.39</v>
      </c>
      <c r="K9" s="6">
        <f t="shared" si="4"/>
        <v>1.1683576613770816</v>
      </c>
      <c r="L9" s="6">
        <v>418.75</v>
      </c>
      <c r="M9" s="7">
        <f t="shared" si="5"/>
        <v>1.0598062256624199</v>
      </c>
      <c r="N9" s="7">
        <v>386.59</v>
      </c>
      <c r="O9" s="6">
        <f t="shared" si="6"/>
        <v>1.3493443852593052</v>
      </c>
      <c r="P9" s="6">
        <v>637.57000000000005</v>
      </c>
      <c r="Q9" s="7">
        <f t="shared" si="7"/>
        <v>1.1444265724085803</v>
      </c>
    </row>
    <row r="10" spans="1:17" x14ac:dyDescent="0.25">
      <c r="A10" s="2" t="s">
        <v>93</v>
      </c>
      <c r="B10" s="6">
        <v>3.7</v>
      </c>
      <c r="C10" s="6">
        <f t="shared" si="0"/>
        <v>2.6883673617670567</v>
      </c>
      <c r="D10" s="7">
        <v>48.5</v>
      </c>
      <c r="E10" s="6">
        <f t="shared" si="1"/>
        <v>1.4560104712670594</v>
      </c>
      <c r="F10" s="6">
        <v>49.2</v>
      </c>
      <c r="G10" s="7">
        <f t="shared" si="2"/>
        <v>0.69615614272898874</v>
      </c>
      <c r="H10" s="6">
        <v>101.4</v>
      </c>
      <c r="I10" s="6">
        <f t="shared" si="3"/>
        <v>0.96232050207696096</v>
      </c>
      <c r="J10" s="7">
        <v>741.6</v>
      </c>
      <c r="K10" s="6">
        <f t="shared" si="4"/>
        <v>0.55174449765806188</v>
      </c>
      <c r="L10" s="6">
        <v>186.2</v>
      </c>
      <c r="M10" s="7">
        <f t="shared" si="5"/>
        <v>0.47124995634231059</v>
      </c>
      <c r="N10" s="7">
        <v>173.6</v>
      </c>
      <c r="O10" s="6">
        <f t="shared" si="6"/>
        <v>0.60592924100730849</v>
      </c>
      <c r="P10" s="6">
        <v>280.60000000000002</v>
      </c>
      <c r="Q10" s="7">
        <f t="shared" si="7"/>
        <v>0.50367190460317701</v>
      </c>
    </row>
    <row r="11" spans="1:17" x14ac:dyDescent="0.25">
      <c r="A11" s="4" t="s">
        <v>94</v>
      </c>
      <c r="B11" s="5">
        <v>30.92</v>
      </c>
      <c r="C11" s="5">
        <f t="shared" si="0"/>
        <v>22.466032115091188</v>
      </c>
      <c r="D11" s="5">
        <v>906.66</v>
      </c>
      <c r="E11" s="5">
        <f t="shared" si="1"/>
        <v>27.218689770700866</v>
      </c>
      <c r="F11" s="5">
        <v>1752.73</v>
      </c>
      <c r="G11" s="5">
        <f t="shared" si="2"/>
        <v>24.800279594418299</v>
      </c>
      <c r="H11" s="5">
        <v>2690.31</v>
      </c>
      <c r="I11" s="5">
        <f t="shared" si="3"/>
        <v>25.531957297264977</v>
      </c>
      <c r="J11" s="5">
        <v>34073.379999999997</v>
      </c>
      <c r="K11" s="5">
        <f t="shared" si="4"/>
        <v>25.350323532378976</v>
      </c>
      <c r="L11" s="5">
        <v>9760.32</v>
      </c>
      <c r="M11" s="5">
        <f t="shared" si="5"/>
        <v>24.702203941390881</v>
      </c>
      <c r="N11" s="5">
        <v>7819.56</v>
      </c>
      <c r="O11" s="5">
        <f t="shared" si="6"/>
        <v>27.293203086469525</v>
      </c>
      <c r="P11" s="5">
        <v>13803.2</v>
      </c>
      <c r="Q11" s="5">
        <f t="shared" si="7"/>
        <v>24.77649334860504</v>
      </c>
    </row>
    <row r="12" spans="1:17" x14ac:dyDescent="0.25">
      <c r="A12" s="2" t="s">
        <v>95</v>
      </c>
      <c r="B12" s="6">
        <v>10.74</v>
      </c>
      <c r="C12" s="6">
        <f t="shared" si="0"/>
        <v>7.8035312068589695</v>
      </c>
      <c r="D12" s="7">
        <v>263.74</v>
      </c>
      <c r="E12" s="6">
        <f t="shared" si="1"/>
        <v>7.9176948802468923</v>
      </c>
      <c r="F12" s="6">
        <v>605.54</v>
      </c>
      <c r="G12" s="7">
        <f t="shared" si="2"/>
        <v>8.5680973713030859</v>
      </c>
      <c r="H12" s="6">
        <v>880.01</v>
      </c>
      <c r="I12" s="6">
        <f t="shared" si="3"/>
        <v>8.351594329711503</v>
      </c>
      <c r="J12" s="7">
        <v>12182.59</v>
      </c>
      <c r="K12" s="6">
        <f t="shared" si="4"/>
        <v>9.0637499996280049</v>
      </c>
      <c r="L12" s="6">
        <v>4417.2700000000004</v>
      </c>
      <c r="M12" s="7">
        <f t="shared" si="5"/>
        <v>11.179582678046181</v>
      </c>
      <c r="N12" s="7">
        <v>1817.48</v>
      </c>
      <c r="O12" s="6">
        <f t="shared" si="6"/>
        <v>6.3436882312555483</v>
      </c>
      <c r="P12" s="6">
        <v>5067.84</v>
      </c>
      <c r="Q12" s="7">
        <f t="shared" si="7"/>
        <v>9.0966807734289556</v>
      </c>
    </row>
    <row r="13" spans="1:17" x14ac:dyDescent="0.25">
      <c r="A13" s="2" t="s">
        <v>96</v>
      </c>
      <c r="B13" s="6">
        <v>2</v>
      </c>
      <c r="C13" s="6">
        <f t="shared" si="0"/>
        <v>1.4531715469011117</v>
      </c>
      <c r="D13" s="7">
        <v>52</v>
      </c>
      <c r="E13" s="6">
        <f t="shared" si="1"/>
        <v>1.5610833918739604</v>
      </c>
      <c r="F13" s="6">
        <v>33</v>
      </c>
      <c r="G13" s="7">
        <f t="shared" si="2"/>
        <v>0.46693399817188269</v>
      </c>
      <c r="H13" s="6">
        <v>87</v>
      </c>
      <c r="I13" s="6">
        <f t="shared" si="3"/>
        <v>0.82565960237372393</v>
      </c>
      <c r="J13" s="7">
        <v>945</v>
      </c>
      <c r="K13" s="6">
        <f t="shared" si="4"/>
        <v>0.70307247881185064</v>
      </c>
      <c r="L13" s="6">
        <v>231</v>
      </c>
      <c r="M13" s="7">
        <f t="shared" si="5"/>
        <v>0.58463340448482148</v>
      </c>
      <c r="N13" s="7">
        <v>153</v>
      </c>
      <c r="O13" s="6">
        <f t="shared" si="6"/>
        <v>0.53402749927487447</v>
      </c>
      <c r="P13" s="6">
        <v>474</v>
      </c>
      <c r="Q13" s="7">
        <f t="shared" si="7"/>
        <v>0.85082139266538093</v>
      </c>
    </row>
    <row r="14" spans="1:17" x14ac:dyDescent="0.25">
      <c r="A14" s="2" t="s">
        <v>97</v>
      </c>
      <c r="B14" s="6">
        <v>24</v>
      </c>
      <c r="C14" s="6">
        <f t="shared" si="0"/>
        <v>17.438058562813342</v>
      </c>
      <c r="D14" s="7">
        <v>121</v>
      </c>
      <c r="E14" s="6">
        <f t="shared" si="1"/>
        <v>3.6325209695528695</v>
      </c>
      <c r="F14" s="6">
        <v>571</v>
      </c>
      <c r="G14" s="7">
        <f t="shared" si="2"/>
        <v>8.0793731198831829</v>
      </c>
      <c r="H14" s="6">
        <v>717</v>
      </c>
      <c r="I14" s="6">
        <f t="shared" si="3"/>
        <v>6.8045739643903449</v>
      </c>
      <c r="J14" s="7">
        <v>8739</v>
      </c>
      <c r="K14" s="6">
        <f t="shared" si="4"/>
        <v>6.5017464469172088</v>
      </c>
      <c r="L14" s="6">
        <v>1688</v>
      </c>
      <c r="M14" s="7">
        <f t="shared" si="5"/>
        <v>4.272126349655319</v>
      </c>
      <c r="N14" s="7">
        <v>1556</v>
      </c>
      <c r="O14" s="6">
        <f t="shared" si="6"/>
        <v>5.4310247638673506</v>
      </c>
      <c r="P14" s="6">
        <v>4778</v>
      </c>
      <c r="Q14" s="7">
        <f t="shared" si="7"/>
        <v>8.5764232366143265</v>
      </c>
    </row>
    <row r="15" spans="1:17" x14ac:dyDescent="0.25">
      <c r="A15" s="2" t="s">
        <v>98</v>
      </c>
      <c r="B15" s="6">
        <v>0.25</v>
      </c>
      <c r="C15" s="6">
        <f t="shared" si="0"/>
        <v>0.18164644336263897</v>
      </c>
      <c r="D15" s="7">
        <v>4.1500000000000004</v>
      </c>
      <c r="E15" s="6">
        <f t="shared" si="1"/>
        <v>0.12458646300532572</v>
      </c>
      <c r="F15" s="6">
        <v>22.78</v>
      </c>
      <c r="G15" s="7">
        <f t="shared" si="2"/>
        <v>0.3223259538895602</v>
      </c>
      <c r="H15" s="6">
        <v>27.18</v>
      </c>
      <c r="I15" s="6">
        <f t="shared" si="3"/>
        <v>0.25794744818985993</v>
      </c>
      <c r="J15" s="7">
        <v>330.87</v>
      </c>
      <c r="K15" s="6">
        <f t="shared" si="4"/>
        <v>0.24616464662907622</v>
      </c>
      <c r="L15" s="6">
        <v>115.66</v>
      </c>
      <c r="M15" s="7">
        <f t="shared" si="5"/>
        <v>0.29272164312863397</v>
      </c>
      <c r="N15" s="7">
        <v>66.48</v>
      </c>
      <c r="O15" s="6">
        <f t="shared" si="6"/>
        <v>0.23204018399865131</v>
      </c>
      <c r="P15" s="6">
        <v>121.55</v>
      </c>
      <c r="Q15" s="7">
        <f t="shared" si="7"/>
        <v>0.21818004278159717</v>
      </c>
    </row>
    <row r="16" spans="1:17" x14ac:dyDescent="0.25">
      <c r="A16" s="2" t="s">
        <v>99</v>
      </c>
      <c r="B16" s="6">
        <v>0.37</v>
      </c>
      <c r="C16" s="6">
        <f t="shared" si="0"/>
        <v>0.26883673617670567</v>
      </c>
      <c r="D16" s="7">
        <v>22.03</v>
      </c>
      <c r="E16" s="6">
        <f t="shared" si="1"/>
        <v>0.6613589831342952</v>
      </c>
      <c r="F16" s="6">
        <v>14.01</v>
      </c>
      <c r="G16" s="7">
        <f t="shared" si="2"/>
        <v>0.19823470649660835</v>
      </c>
      <c r="H16" s="6">
        <v>36.409999999999997</v>
      </c>
      <c r="I16" s="6">
        <f t="shared" si="3"/>
        <v>0.34554328876353196</v>
      </c>
      <c r="J16" s="7">
        <v>307.95</v>
      </c>
      <c r="K16" s="6">
        <f t="shared" si="4"/>
        <v>0.22911234904773478</v>
      </c>
      <c r="L16" s="6">
        <v>56.94</v>
      </c>
      <c r="M16" s="7">
        <f t="shared" si="5"/>
        <v>0.14410833788470018</v>
      </c>
      <c r="N16" s="7">
        <v>93.83</v>
      </c>
      <c r="O16" s="6">
        <f t="shared" si="6"/>
        <v>0.32750196246380048</v>
      </c>
      <c r="P16" s="6">
        <v>120.76</v>
      </c>
      <c r="Q16" s="7">
        <f t="shared" si="7"/>
        <v>0.21676200712715488</v>
      </c>
    </row>
    <row r="17" spans="1:17" x14ac:dyDescent="0.25">
      <c r="A17" s="2" t="s">
        <v>100</v>
      </c>
      <c r="B17" s="6">
        <v>0.44</v>
      </c>
      <c r="C17" s="6">
        <f t="shared" si="0"/>
        <v>0.31969774031824461</v>
      </c>
      <c r="D17" s="7">
        <v>8.61</v>
      </c>
      <c r="E17" s="6">
        <f t="shared" si="1"/>
        <v>0.25847938469297693</v>
      </c>
      <c r="F17" s="6">
        <v>30.76</v>
      </c>
      <c r="G17" s="7">
        <f t="shared" si="2"/>
        <v>0.4352390843565791</v>
      </c>
      <c r="H17" s="6">
        <v>39.81</v>
      </c>
      <c r="I17" s="6">
        <f t="shared" si="3"/>
        <v>0.3778104456379075</v>
      </c>
      <c r="J17" s="7">
        <v>517.41999999999996</v>
      </c>
      <c r="K17" s="6">
        <f t="shared" si="4"/>
        <v>0.38495636189082294</v>
      </c>
      <c r="L17" s="6">
        <v>97.6</v>
      </c>
      <c r="M17" s="7">
        <f t="shared" si="5"/>
        <v>0.24701394059618431</v>
      </c>
      <c r="N17" s="7">
        <v>142.69</v>
      </c>
      <c r="O17" s="6">
        <f t="shared" si="6"/>
        <v>0.49804172465053481</v>
      </c>
      <c r="P17" s="6">
        <v>237.33</v>
      </c>
      <c r="Q17" s="7">
        <f t="shared" si="7"/>
        <v>0.42600304034024239</v>
      </c>
    </row>
    <row r="18" spans="1:17" x14ac:dyDescent="0.25">
      <c r="A18" s="2" t="s">
        <v>101</v>
      </c>
      <c r="B18" s="6">
        <v>0.05</v>
      </c>
      <c r="C18" s="6">
        <f t="shared" si="0"/>
        <v>3.6329288672527792E-2</v>
      </c>
      <c r="D18" s="7">
        <v>0.75</v>
      </c>
      <c r="E18" s="6">
        <f t="shared" si="1"/>
        <v>2.251562584433597E-2</v>
      </c>
      <c r="F18" s="6">
        <v>1.73</v>
      </c>
      <c r="G18" s="7">
        <f t="shared" si="2"/>
        <v>2.4478661116283544E-2</v>
      </c>
      <c r="H18" s="6">
        <v>2.5299999999999998</v>
      </c>
      <c r="I18" s="6">
        <f t="shared" si="3"/>
        <v>2.4010560850638175E-2</v>
      </c>
      <c r="J18" s="7">
        <v>66.41</v>
      </c>
      <c r="K18" s="6">
        <f t="shared" si="4"/>
        <v>4.9408511447507936E-2</v>
      </c>
      <c r="L18" s="6">
        <v>9.3800000000000008</v>
      </c>
      <c r="M18" s="7">
        <f t="shared" si="5"/>
        <v>2.3739659454838209E-2</v>
      </c>
      <c r="N18" s="7">
        <v>19.760000000000002</v>
      </c>
      <c r="O18" s="6">
        <f t="shared" si="6"/>
        <v>6.8969826050140653E-2</v>
      </c>
      <c r="P18" s="6">
        <v>34.74</v>
      </c>
      <c r="Q18" s="7">
        <f t="shared" si="7"/>
        <v>6.235766915863996E-2</v>
      </c>
    </row>
    <row r="19" spans="1:17" x14ac:dyDescent="0.25">
      <c r="A19" s="2" t="s">
        <v>102</v>
      </c>
      <c r="B19" s="6">
        <v>2.7</v>
      </c>
      <c r="C19" s="6">
        <f t="shared" si="0"/>
        <v>1.9617815883165011</v>
      </c>
      <c r="D19" s="7">
        <v>76.3</v>
      </c>
      <c r="E19" s="6">
        <f t="shared" si="1"/>
        <v>2.2905896692304459</v>
      </c>
      <c r="F19" s="6">
        <v>151</v>
      </c>
      <c r="G19" s="7">
        <f t="shared" si="2"/>
        <v>2.1365767795137662</v>
      </c>
      <c r="H19" s="6">
        <v>230</v>
      </c>
      <c r="I19" s="6">
        <f t="shared" si="3"/>
        <v>2.1827782591489249</v>
      </c>
      <c r="J19" s="7">
        <v>2558.1</v>
      </c>
      <c r="K19" s="6">
        <f t="shared" si="4"/>
        <v>1.9032060402630633</v>
      </c>
      <c r="L19" s="6">
        <v>661.2</v>
      </c>
      <c r="M19" s="7">
        <f t="shared" si="5"/>
        <v>1.6734182123175931</v>
      </c>
      <c r="N19" s="7">
        <v>539.1</v>
      </c>
      <c r="O19" s="6">
        <f t="shared" si="6"/>
        <v>1.8816616003861752</v>
      </c>
      <c r="P19" s="6">
        <v>1127.7</v>
      </c>
      <c r="Q19" s="7">
        <f t="shared" si="7"/>
        <v>2.024201022170359</v>
      </c>
    </row>
    <row r="20" spans="1:17" x14ac:dyDescent="0.25">
      <c r="A20" s="2" t="s">
        <v>103</v>
      </c>
      <c r="B20" s="6">
        <v>0.11</v>
      </c>
      <c r="C20" s="6">
        <f t="shared" si="0"/>
        <v>7.9924435079561151E-2</v>
      </c>
      <c r="D20" s="7">
        <v>0.46</v>
      </c>
      <c r="E20" s="6">
        <f t="shared" si="1"/>
        <v>1.3809583851192729E-2</v>
      </c>
      <c r="F20" s="6">
        <v>3.06</v>
      </c>
      <c r="G20" s="7">
        <f t="shared" si="2"/>
        <v>4.3297516194120027E-2</v>
      </c>
      <c r="H20" s="6">
        <v>3.64</v>
      </c>
      <c r="I20" s="6">
        <f t="shared" si="3"/>
        <v>3.4544838536096037E-2</v>
      </c>
      <c r="J20" s="7">
        <v>29.55</v>
      </c>
      <c r="K20" s="6">
        <f t="shared" si="4"/>
        <v>2.1984964813640411E-2</v>
      </c>
      <c r="L20" s="6">
        <v>7.06</v>
      </c>
      <c r="M20" s="7">
        <f t="shared" si="5"/>
        <v>1.7868016604601036E-2</v>
      </c>
      <c r="N20" s="7">
        <v>7.38</v>
      </c>
      <c r="O20" s="6">
        <f t="shared" si="6"/>
        <v>2.5758973494435122E-2</v>
      </c>
      <c r="P20" s="6">
        <v>11.48</v>
      </c>
      <c r="Q20" s="7">
        <f t="shared" si="7"/>
        <v>2.0606391535440031E-2</v>
      </c>
    </row>
    <row r="21" spans="1:17" x14ac:dyDescent="0.25">
      <c r="A21" s="2" t="s">
        <v>104</v>
      </c>
      <c r="B21" s="6">
        <v>4</v>
      </c>
      <c r="C21" s="6">
        <f t="shared" si="0"/>
        <v>2.9063430938022234</v>
      </c>
      <c r="D21" s="7">
        <v>327</v>
      </c>
      <c r="E21" s="6">
        <f t="shared" si="1"/>
        <v>9.8168128681304818</v>
      </c>
      <c r="F21" s="6">
        <v>561</v>
      </c>
      <c r="G21" s="7">
        <f t="shared" si="2"/>
        <v>7.9378779689220051</v>
      </c>
      <c r="H21" s="6">
        <v>892</v>
      </c>
      <c r="I21" s="6">
        <f t="shared" si="3"/>
        <v>8.4653835093949628</v>
      </c>
      <c r="J21" s="7">
        <v>10706</v>
      </c>
      <c r="K21" s="6">
        <f t="shared" si="4"/>
        <v>7.9651787917033579</v>
      </c>
      <c r="L21" s="6">
        <v>4444</v>
      </c>
      <c r="M21" s="7">
        <f t="shared" si="5"/>
        <v>11.247233114850852</v>
      </c>
      <c r="N21" s="7">
        <v>1543</v>
      </c>
      <c r="O21" s="6">
        <f t="shared" si="6"/>
        <v>5.3856498783080475</v>
      </c>
      <c r="P21" s="6">
        <v>3827</v>
      </c>
      <c r="Q21" s="7">
        <f t="shared" si="7"/>
        <v>6.8693955057603659</v>
      </c>
    </row>
    <row r="22" spans="1:17" x14ac:dyDescent="0.25">
      <c r="A22" s="2" t="s">
        <v>105</v>
      </c>
      <c r="B22" s="6">
        <v>3.67</v>
      </c>
      <c r="C22" s="6">
        <f t="shared" si="0"/>
        <v>2.6665697885635402</v>
      </c>
      <c r="D22" s="7">
        <v>61.8</v>
      </c>
      <c r="E22" s="6">
        <f t="shared" si="1"/>
        <v>1.855287569573284</v>
      </c>
      <c r="F22" s="6">
        <v>146.53</v>
      </c>
      <c r="G22" s="7">
        <f t="shared" si="2"/>
        <v>2.07332844703412</v>
      </c>
      <c r="H22" s="6">
        <v>211.99</v>
      </c>
      <c r="I22" s="6">
        <f t="shared" si="3"/>
        <v>2.0118572311173071</v>
      </c>
      <c r="J22" s="7">
        <v>2650.15</v>
      </c>
      <c r="K22" s="6">
        <f t="shared" si="4"/>
        <v>1.9716905076436253</v>
      </c>
      <c r="L22" s="6">
        <v>635.85</v>
      </c>
      <c r="M22" s="7">
        <f t="shared" si="5"/>
        <v>1.6092603906565965</v>
      </c>
      <c r="N22" s="7">
        <v>680.52</v>
      </c>
      <c r="O22" s="6">
        <f t="shared" si="6"/>
        <v>2.3752705477551475</v>
      </c>
      <c r="P22" s="6">
        <v>1121.79</v>
      </c>
      <c r="Q22" s="7">
        <f t="shared" si="7"/>
        <v>2.0135926794896579</v>
      </c>
    </row>
    <row r="23" spans="1:17" x14ac:dyDescent="0.25">
      <c r="A23" s="2" t="s">
        <v>106</v>
      </c>
      <c r="B23" s="6">
        <v>9.89</v>
      </c>
      <c r="C23" s="6">
        <f t="shared" si="0"/>
        <v>7.1859332994259981</v>
      </c>
      <c r="D23" s="7">
        <v>187.87</v>
      </c>
      <c r="E23" s="6">
        <f t="shared" si="1"/>
        <v>5.6400141698338651</v>
      </c>
      <c r="F23" s="6">
        <v>404.76</v>
      </c>
      <c r="G23" s="7">
        <f t="shared" si="2"/>
        <v>5.7271577303045822</v>
      </c>
      <c r="H23" s="6">
        <v>602.52</v>
      </c>
      <c r="I23" s="6">
        <f t="shared" si="3"/>
        <v>5.7181198117496095</v>
      </c>
      <c r="J23" s="7">
        <v>9624.25</v>
      </c>
      <c r="K23" s="6">
        <f t="shared" si="4"/>
        <v>7.160365401275083</v>
      </c>
      <c r="L23" s="6">
        <v>1891.41</v>
      </c>
      <c r="M23" s="7">
        <f t="shared" si="5"/>
        <v>4.7869327600720188</v>
      </c>
      <c r="N23" s="7">
        <v>2788.37</v>
      </c>
      <c r="O23" s="6">
        <f t="shared" si="6"/>
        <v>9.732459203614912</v>
      </c>
      <c r="P23" s="6">
        <v>4341.96</v>
      </c>
      <c r="Q23" s="7">
        <f t="shared" si="7"/>
        <v>7.7937393546358189</v>
      </c>
    </row>
    <row r="24" spans="1:17" x14ac:dyDescent="0.25">
      <c r="A24" s="2" t="s">
        <v>107</v>
      </c>
      <c r="B24" s="6">
        <v>4.93</v>
      </c>
      <c r="C24" s="6">
        <f t="shared" si="0"/>
        <v>3.5820678631112401</v>
      </c>
      <c r="D24" s="7">
        <v>72.5</v>
      </c>
      <c r="E24" s="6">
        <f t="shared" si="1"/>
        <v>2.1765104982858103</v>
      </c>
      <c r="F24" s="6">
        <v>152.31</v>
      </c>
      <c r="G24" s="7">
        <f t="shared" si="2"/>
        <v>2.1551126442896802</v>
      </c>
      <c r="H24" s="6">
        <v>229.74</v>
      </c>
      <c r="I24" s="6">
        <f t="shared" si="3"/>
        <v>2.1803107706820612</v>
      </c>
      <c r="J24" s="7">
        <v>2183.3200000000002</v>
      </c>
      <c r="K24" s="6">
        <f t="shared" si="4"/>
        <v>1.624372703110571</v>
      </c>
      <c r="L24" s="6">
        <v>796.86</v>
      </c>
      <c r="M24" s="7">
        <f t="shared" si="5"/>
        <v>2.0167574662241337</v>
      </c>
      <c r="N24" s="7">
        <v>401.06</v>
      </c>
      <c r="O24" s="6">
        <f t="shared" si="6"/>
        <v>1.3998501232626219</v>
      </c>
      <c r="P24" s="6">
        <v>755.67</v>
      </c>
      <c r="Q24" s="7">
        <f t="shared" si="7"/>
        <v>1.3564139278384988</v>
      </c>
    </row>
    <row r="25" spans="1:17" x14ac:dyDescent="0.25">
      <c r="A25" s="2" t="s">
        <v>108</v>
      </c>
      <c r="B25" s="6">
        <v>4.5999999999999996</v>
      </c>
      <c r="C25" s="6">
        <f t="shared" si="0"/>
        <v>3.3422945578725569</v>
      </c>
      <c r="D25" s="7">
        <v>110.8</v>
      </c>
      <c r="E25" s="6">
        <f t="shared" si="1"/>
        <v>3.3263084580699003</v>
      </c>
      <c r="F25" s="6">
        <v>173.7</v>
      </c>
      <c r="G25" s="7">
        <f t="shared" si="2"/>
        <v>2.4577707721956368</v>
      </c>
      <c r="H25" s="6">
        <v>289.10000000000002</v>
      </c>
      <c r="I25" s="6">
        <f t="shared" si="3"/>
        <v>2.7436573683476273</v>
      </c>
      <c r="J25" s="7">
        <v>3328.7</v>
      </c>
      <c r="K25" s="6">
        <f t="shared" si="4"/>
        <v>2.4765263071121768</v>
      </c>
      <c r="L25" s="6">
        <v>522.1</v>
      </c>
      <c r="M25" s="7">
        <f t="shared" si="5"/>
        <v>1.3213727293572526</v>
      </c>
      <c r="N25" s="7">
        <v>703.7</v>
      </c>
      <c r="O25" s="6">
        <f t="shared" si="6"/>
        <v>2.4561774590831971</v>
      </c>
      <c r="P25" s="6">
        <v>1813.8</v>
      </c>
      <c r="Q25" s="7">
        <f t="shared" si="7"/>
        <v>3.2557380633258823</v>
      </c>
    </row>
    <row r="26" spans="1:17" x14ac:dyDescent="0.25">
      <c r="A26" s="2" t="s">
        <v>109</v>
      </c>
      <c r="B26" s="6">
        <v>0.49</v>
      </c>
      <c r="C26" s="6">
        <f t="shared" si="0"/>
        <v>0.35602702899077238</v>
      </c>
      <c r="D26" s="7">
        <v>5.34</v>
      </c>
      <c r="E26" s="6">
        <f t="shared" si="1"/>
        <v>0.16031125601167209</v>
      </c>
      <c r="F26" s="6">
        <v>8.02</v>
      </c>
      <c r="G26" s="7">
        <f t="shared" si="2"/>
        <v>0.11347911107086359</v>
      </c>
      <c r="H26" s="6">
        <v>13.85</v>
      </c>
      <c r="I26" s="6">
        <f t="shared" si="3"/>
        <v>0.13144121256179397</v>
      </c>
      <c r="J26" s="7">
        <v>202.15</v>
      </c>
      <c r="K26" s="6">
        <f t="shared" si="4"/>
        <v>0.15039799110245039</v>
      </c>
      <c r="L26" s="6">
        <v>46.94</v>
      </c>
      <c r="M26" s="7">
        <f t="shared" si="5"/>
        <v>0.11879953249574683</v>
      </c>
      <c r="N26" s="7">
        <v>31.16</v>
      </c>
      <c r="O26" s="6">
        <f t="shared" si="6"/>
        <v>0.10876011030983718</v>
      </c>
      <c r="P26" s="6">
        <v>110.2</v>
      </c>
      <c r="Q26" s="7">
        <f t="shared" si="7"/>
        <v>0.19780699888549577</v>
      </c>
    </row>
    <row r="27" spans="1:17" x14ac:dyDescent="0.25">
      <c r="A27" s="2" t="s">
        <v>110</v>
      </c>
      <c r="B27" s="6">
        <v>1.78</v>
      </c>
      <c r="C27" s="6">
        <f t="shared" si="0"/>
        <v>1.2933226767419894</v>
      </c>
      <c r="D27" s="7">
        <v>15.49</v>
      </c>
      <c r="E27" s="6">
        <f t="shared" si="1"/>
        <v>0.46502272577168557</v>
      </c>
      <c r="F27" s="6">
        <v>20.11</v>
      </c>
      <c r="G27" s="7">
        <f t="shared" si="2"/>
        <v>0.28454674858292606</v>
      </c>
      <c r="H27" s="6">
        <v>37.380000000000003</v>
      </c>
      <c r="I27" s="6">
        <f t="shared" si="3"/>
        <v>0.3547489188129862</v>
      </c>
      <c r="J27" s="7">
        <v>380.9</v>
      </c>
      <c r="K27" s="6">
        <f t="shared" si="4"/>
        <v>0.28338656844384541</v>
      </c>
      <c r="L27" s="6">
        <v>144.81</v>
      </c>
      <c r="M27" s="7">
        <f t="shared" si="5"/>
        <v>0.36649681083743291</v>
      </c>
      <c r="N27" s="7">
        <v>64.64</v>
      </c>
      <c r="O27" s="6">
        <f t="shared" si="6"/>
        <v>0.22561789250410383</v>
      </c>
      <c r="P27" s="6">
        <v>134.07</v>
      </c>
      <c r="Q27" s="7">
        <f t="shared" si="7"/>
        <v>0.24065321543174606</v>
      </c>
    </row>
    <row r="28" spans="1:17" x14ac:dyDescent="0.25">
      <c r="A28" s="2" t="s">
        <v>111</v>
      </c>
      <c r="B28" s="6">
        <v>0.82</v>
      </c>
      <c r="C28" s="6">
        <f t="shared" si="0"/>
        <v>0.59580033422945577</v>
      </c>
      <c r="D28" s="7">
        <v>22.83</v>
      </c>
      <c r="E28" s="6">
        <f t="shared" si="1"/>
        <v>0.68537565070158679</v>
      </c>
      <c r="F28" s="6">
        <v>61.79</v>
      </c>
      <c r="G28" s="7">
        <f t="shared" si="2"/>
        <v>0.87429853778910982</v>
      </c>
      <c r="H28" s="6">
        <v>85.44</v>
      </c>
      <c r="I28" s="6">
        <f t="shared" si="3"/>
        <v>0.81085467157253988</v>
      </c>
      <c r="J28" s="7">
        <v>997.67</v>
      </c>
      <c r="K28" s="6">
        <f t="shared" si="4"/>
        <v>0.74225853961504651</v>
      </c>
      <c r="L28" s="6">
        <v>301.64999999999998</v>
      </c>
      <c r="M28" s="7">
        <f t="shared" si="5"/>
        <v>0.76344011455777661</v>
      </c>
      <c r="N28" s="7">
        <v>230.81</v>
      </c>
      <c r="O28" s="6">
        <f t="shared" si="6"/>
        <v>0.80561364122636459</v>
      </c>
      <c r="P28" s="6">
        <v>379.78</v>
      </c>
      <c r="Q28" s="7">
        <f t="shared" si="7"/>
        <v>0.68169820360012312</v>
      </c>
    </row>
    <row r="29" spans="1:17" x14ac:dyDescent="0.25">
      <c r="A29" s="2" t="s">
        <v>112</v>
      </c>
      <c r="B29" s="6">
        <v>1.53</v>
      </c>
      <c r="C29" s="6">
        <f t="shared" si="0"/>
        <v>1.1116762333793506</v>
      </c>
      <c r="D29" s="7">
        <v>39.31</v>
      </c>
      <c r="E29" s="6">
        <f t="shared" si="1"/>
        <v>1.1801190025877961</v>
      </c>
      <c r="F29" s="6">
        <v>79.27</v>
      </c>
      <c r="G29" s="7">
        <f t="shared" si="2"/>
        <v>1.1216320616692466</v>
      </c>
      <c r="H29" s="6">
        <v>120.1</v>
      </c>
      <c r="I29" s="6">
        <f t="shared" si="3"/>
        <v>1.1397898648860256</v>
      </c>
      <c r="J29" s="7">
        <v>1416.27</v>
      </c>
      <c r="K29" s="6">
        <f t="shared" si="4"/>
        <v>1.053693608007259</v>
      </c>
      <c r="L29" s="6">
        <v>365.24</v>
      </c>
      <c r="M29" s="7">
        <f t="shared" si="5"/>
        <v>0.9243788080261307</v>
      </c>
      <c r="N29" s="7">
        <v>359.82</v>
      </c>
      <c r="O29" s="6">
        <f t="shared" si="6"/>
        <v>1.2559070247652635</v>
      </c>
      <c r="P29" s="6">
        <v>571.11</v>
      </c>
      <c r="Q29" s="7">
        <f t="shared" si="7"/>
        <v>1.0251320792513203</v>
      </c>
    </row>
    <row r="30" spans="1:17" x14ac:dyDescent="0.25">
      <c r="A30" s="4" t="s">
        <v>113</v>
      </c>
      <c r="B30" s="5">
        <v>137.63</v>
      </c>
      <c r="C30" s="5"/>
      <c r="D30" s="5">
        <v>3331.02</v>
      </c>
      <c r="E30" s="5"/>
      <c r="F30" s="5">
        <v>7067.38</v>
      </c>
      <c r="G30" s="5"/>
      <c r="H30" s="5">
        <v>10537.03</v>
      </c>
      <c r="I30" s="5"/>
      <c r="J30" s="5">
        <v>134410.04</v>
      </c>
      <c r="K30" s="5"/>
      <c r="L30" s="5">
        <v>39511.94</v>
      </c>
      <c r="M30" s="5"/>
      <c r="N30" s="5">
        <v>28650.21</v>
      </c>
      <c r="O30" s="5"/>
      <c r="P30" s="5">
        <v>55710.87</v>
      </c>
      <c r="Q30" s="5"/>
    </row>
    <row r="31" spans="1:17" x14ac:dyDescent="0.25">
      <c r="A31" s="8" t="s">
        <v>114</v>
      </c>
      <c r="B31" s="9">
        <v>0.04</v>
      </c>
      <c r="C31" s="9"/>
      <c r="D31" s="10" t="s">
        <v>40</v>
      </c>
      <c r="E31" s="9"/>
      <c r="F31" s="9" t="s">
        <v>40</v>
      </c>
      <c r="G31" s="10"/>
      <c r="H31" s="9">
        <v>3</v>
      </c>
      <c r="I31" s="9"/>
      <c r="J31" s="10">
        <v>24.3</v>
      </c>
      <c r="K31" s="9"/>
      <c r="L31" s="9">
        <v>10</v>
      </c>
      <c r="M31" s="10"/>
      <c r="N31" s="10">
        <v>8</v>
      </c>
      <c r="O31" s="9"/>
      <c r="P31" s="9">
        <v>3.3</v>
      </c>
      <c r="Q31" s="10"/>
    </row>
    <row r="32" spans="1:17" x14ac:dyDescent="0.25">
      <c r="A32" s="8" t="s">
        <v>117</v>
      </c>
      <c r="B32" s="9">
        <v>2.3199999999999998</v>
      </c>
      <c r="C32" s="9"/>
      <c r="D32" s="10">
        <v>48.46</v>
      </c>
      <c r="E32" s="9"/>
      <c r="F32" s="9">
        <v>74.34</v>
      </c>
      <c r="G32" s="10"/>
      <c r="H32" s="9">
        <v>125.12</v>
      </c>
      <c r="I32" s="9"/>
      <c r="J32" s="10">
        <v>1352.35</v>
      </c>
      <c r="K32" s="9"/>
      <c r="L32" s="9">
        <v>529.1</v>
      </c>
      <c r="M32" s="10"/>
      <c r="N32" s="10">
        <v>283.19</v>
      </c>
      <c r="O32" s="9"/>
      <c r="P32" s="9">
        <v>414.94</v>
      </c>
      <c r="Q32" s="10"/>
    </row>
    <row r="33" spans="1:17" x14ac:dyDescent="0.25">
      <c r="A33" s="8" t="s">
        <v>118</v>
      </c>
      <c r="B33" s="9" t="s">
        <v>40</v>
      </c>
      <c r="C33" s="9"/>
      <c r="D33" s="10" t="s">
        <v>40</v>
      </c>
      <c r="E33" s="9"/>
      <c r="F33" s="9" t="s">
        <v>40</v>
      </c>
      <c r="G33" s="10"/>
      <c r="H33" s="9" t="s">
        <v>40</v>
      </c>
      <c r="I33" s="9"/>
      <c r="J33" s="10" t="s">
        <v>40</v>
      </c>
      <c r="K33" s="9"/>
      <c r="L33" s="9" t="s">
        <v>40</v>
      </c>
      <c r="M33" s="10"/>
      <c r="N33" s="10" t="s">
        <v>40</v>
      </c>
      <c r="O33" s="9"/>
      <c r="P33" s="9" t="s">
        <v>40</v>
      </c>
      <c r="Q33" s="10"/>
    </row>
    <row r="34" spans="1:17" x14ac:dyDescent="0.25">
      <c r="A34" s="8" t="s">
        <v>119</v>
      </c>
      <c r="B34" s="9">
        <v>6.16</v>
      </c>
      <c r="C34" s="9"/>
      <c r="D34" s="10">
        <v>18.36</v>
      </c>
      <c r="E34" s="9"/>
      <c r="F34" s="9">
        <v>64.680000000000007</v>
      </c>
      <c r="G34" s="10"/>
      <c r="H34" s="9">
        <v>89.2</v>
      </c>
      <c r="I34" s="9"/>
      <c r="J34" s="10">
        <v>471.55</v>
      </c>
      <c r="K34" s="9"/>
      <c r="L34" s="9">
        <v>185.53</v>
      </c>
      <c r="M34" s="10"/>
      <c r="N34" s="10">
        <v>74.17</v>
      </c>
      <c r="O34" s="9"/>
      <c r="P34" s="9">
        <v>122.65</v>
      </c>
      <c r="Q34" s="10"/>
    </row>
    <row r="35" spans="1:17" x14ac:dyDescent="0.25">
      <c r="A35" s="8" t="s">
        <v>120</v>
      </c>
      <c r="B35" s="9">
        <v>0.13</v>
      </c>
      <c r="C35" s="9"/>
      <c r="D35" s="10">
        <v>1.1000000000000001</v>
      </c>
      <c r="E35" s="9"/>
      <c r="F35" s="9">
        <v>1.55</v>
      </c>
      <c r="G35" s="10"/>
      <c r="H35" s="9">
        <v>3.13</v>
      </c>
      <c r="I35" s="9"/>
      <c r="J35" s="10">
        <v>24.51</v>
      </c>
      <c r="K35" s="9"/>
      <c r="L35" s="9">
        <v>5.56</v>
      </c>
      <c r="M35" s="10"/>
      <c r="N35" s="10">
        <v>4.47</v>
      </c>
      <c r="O35" s="9"/>
      <c r="P35" s="9">
        <v>11.35</v>
      </c>
      <c r="Q35" s="10"/>
    </row>
    <row r="36" spans="1:17" x14ac:dyDescent="0.25">
      <c r="A36" s="8" t="s">
        <v>121</v>
      </c>
      <c r="B36" s="9">
        <v>1</v>
      </c>
      <c r="C36" s="9"/>
      <c r="D36" s="10">
        <v>2</v>
      </c>
      <c r="E36" s="9"/>
      <c r="F36" s="9">
        <v>19</v>
      </c>
      <c r="G36" s="10"/>
      <c r="H36" s="9">
        <v>22</v>
      </c>
      <c r="I36" s="9"/>
      <c r="J36" s="10">
        <v>182</v>
      </c>
      <c r="K36" s="9"/>
      <c r="L36" s="9">
        <v>47</v>
      </c>
      <c r="M36" s="10"/>
      <c r="N36" s="10">
        <v>35</v>
      </c>
      <c r="O36" s="9"/>
      <c r="P36" s="9">
        <v>78</v>
      </c>
      <c r="Q36" s="10"/>
    </row>
    <row r="37" spans="1:17" x14ac:dyDescent="0.25">
      <c r="A37" s="8" t="s">
        <v>122</v>
      </c>
      <c r="B37" s="9">
        <v>4.16</v>
      </c>
      <c r="C37" s="9"/>
      <c r="D37" s="10">
        <v>3.44</v>
      </c>
      <c r="E37" s="9"/>
      <c r="F37" s="9">
        <v>8.2200000000000006</v>
      </c>
      <c r="G37" s="10"/>
      <c r="H37" s="9">
        <v>15.81</v>
      </c>
      <c r="I37" s="9"/>
      <c r="J37" s="10">
        <v>137.30000000000001</v>
      </c>
      <c r="K37" s="9"/>
      <c r="L37" s="9">
        <v>28.46</v>
      </c>
      <c r="M37" s="10"/>
      <c r="N37" s="10">
        <v>30.83</v>
      </c>
      <c r="O37" s="9"/>
      <c r="P37" s="9">
        <v>62.19</v>
      </c>
      <c r="Q37" s="10"/>
    </row>
    <row r="38" spans="1:17" x14ac:dyDescent="0.25">
      <c r="A38" s="8" t="s">
        <v>123</v>
      </c>
      <c r="B38" s="9">
        <v>29.26</v>
      </c>
      <c r="C38" s="9"/>
      <c r="D38" s="10">
        <v>213.75</v>
      </c>
      <c r="E38" s="9"/>
      <c r="F38" s="9">
        <v>156.47</v>
      </c>
      <c r="G38" s="10"/>
      <c r="H38" s="9">
        <v>399.48</v>
      </c>
      <c r="I38" s="9"/>
      <c r="J38" s="10">
        <v>2666.98</v>
      </c>
      <c r="K38" s="9"/>
      <c r="L38" s="9">
        <v>879.55</v>
      </c>
      <c r="M38" s="10"/>
      <c r="N38" s="10">
        <v>511.73</v>
      </c>
      <c r="O38" s="9"/>
      <c r="P38" s="9">
        <v>876.23</v>
      </c>
      <c r="Q38" s="10"/>
    </row>
    <row r="39" spans="1:17" x14ac:dyDescent="0.25">
      <c r="A39" s="8" t="s">
        <v>124</v>
      </c>
      <c r="B39" s="9" t="s">
        <v>40</v>
      </c>
      <c r="C39" s="9"/>
      <c r="D39" s="10" t="s">
        <v>40</v>
      </c>
      <c r="E39" s="9"/>
      <c r="F39" s="9" t="s">
        <v>40</v>
      </c>
      <c r="G39" s="10"/>
      <c r="H39" s="9" t="s">
        <v>40</v>
      </c>
      <c r="I39" s="9"/>
      <c r="J39" s="10">
        <v>1.65</v>
      </c>
      <c r="K39" s="9"/>
      <c r="L39" s="9" t="s">
        <v>40</v>
      </c>
      <c r="M39" s="10"/>
      <c r="N39" s="10" t="s">
        <v>40</v>
      </c>
      <c r="O39" s="9"/>
      <c r="P39" s="9" t="s">
        <v>40</v>
      </c>
      <c r="Q39" s="10"/>
    </row>
    <row r="40" spans="1:17" x14ac:dyDescent="0.25">
      <c r="A40" s="8" t="s">
        <v>125</v>
      </c>
      <c r="B40" s="9">
        <v>2.2000000000000002</v>
      </c>
      <c r="C40" s="9"/>
      <c r="D40" s="10">
        <v>2.93</v>
      </c>
      <c r="E40" s="9"/>
      <c r="F40" s="9">
        <v>10.11</v>
      </c>
      <c r="G40" s="10"/>
      <c r="H40" s="9">
        <v>15.24</v>
      </c>
      <c r="I40" s="9"/>
      <c r="J40" s="10">
        <v>45.42</v>
      </c>
      <c r="K40" s="9"/>
      <c r="L40" s="9">
        <v>10.42</v>
      </c>
      <c r="M40" s="10"/>
      <c r="N40" s="10">
        <v>7.07</v>
      </c>
      <c r="O40" s="9"/>
      <c r="P40" s="9">
        <v>12.69</v>
      </c>
      <c r="Q40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F2" sqref="F2"/>
    </sheetView>
  </sheetViews>
  <sheetFormatPr baseColWidth="10" defaultRowHeight="15" x14ac:dyDescent="0.25"/>
  <cols>
    <col min="1" max="1" width="38.7109375" style="2" customWidth="1"/>
    <col min="2" max="2" width="9.28515625" style="2" bestFit="1" customWidth="1"/>
    <col min="3" max="3" width="7.7109375" style="2" bestFit="1" customWidth="1"/>
    <col min="4" max="4" width="8.5703125" style="2" bestFit="1" customWidth="1"/>
    <col min="5" max="5" width="7.7109375" style="2" bestFit="1" customWidth="1"/>
    <col min="6" max="6" width="10.140625" style="2" bestFit="1" customWidth="1"/>
    <col min="7" max="7" width="6.28515625" style="2" bestFit="1" customWidth="1"/>
    <col min="8" max="16384" width="11.42578125" style="2"/>
  </cols>
  <sheetData>
    <row r="1" spans="1:7" ht="15.75" x14ac:dyDescent="0.25">
      <c r="A1" s="1" t="s">
        <v>84</v>
      </c>
      <c r="B1" s="3" t="s">
        <v>68</v>
      </c>
      <c r="C1" s="3" t="s">
        <v>61</v>
      </c>
      <c r="D1" s="1" t="s">
        <v>69</v>
      </c>
      <c r="E1" s="3" t="s">
        <v>61</v>
      </c>
      <c r="F1" s="3" t="s">
        <v>126</v>
      </c>
      <c r="G1" s="1" t="s">
        <v>61</v>
      </c>
    </row>
    <row r="2" spans="1:7" x14ac:dyDescent="0.25">
      <c r="A2" s="4" t="s">
        <v>85</v>
      </c>
      <c r="B2" s="25">
        <v>97.513460000000009</v>
      </c>
      <c r="C2" s="25">
        <f>IFERROR(B2/B$30*100,"")</f>
        <v>1.4685187025809232</v>
      </c>
      <c r="D2" s="25">
        <v>82.720639999999989</v>
      </c>
      <c r="E2" s="25">
        <f>IFERROR(D2/D$30*100,"")</f>
        <v>0.37487963338940772</v>
      </c>
      <c r="F2" s="25">
        <v>189.77423299999998</v>
      </c>
      <c r="G2" s="25">
        <f>IFERROR(F2/F$30*100,"")</f>
        <v>1.5652270588458468</v>
      </c>
    </row>
    <row r="3" spans="1:7" x14ac:dyDescent="0.25">
      <c r="A3" s="2" t="s">
        <v>86</v>
      </c>
      <c r="B3" s="23">
        <v>238.14</v>
      </c>
      <c r="C3" s="23">
        <f t="shared" ref="C3:C29" si="0">IFERROR(B3/B$30*100,"")</f>
        <v>3.5863053555131876</v>
      </c>
      <c r="D3" s="24">
        <v>1032.2</v>
      </c>
      <c r="E3" s="23">
        <f t="shared" ref="E3:E29" si="1">IFERROR(D3/D$30*100,"")</f>
        <v>4.6778017866465582</v>
      </c>
      <c r="F3" s="23">
        <v>449.04</v>
      </c>
      <c r="G3" s="24">
        <f t="shared" ref="G3:G29" si="2">IFERROR(F3/F$30*100,"")</f>
        <v>3.7036090063087714</v>
      </c>
    </row>
    <row r="4" spans="1:7" x14ac:dyDescent="0.25">
      <c r="A4" s="2" t="s">
        <v>87</v>
      </c>
      <c r="B4" s="23">
        <v>7.02</v>
      </c>
      <c r="C4" s="23">
        <f t="shared" si="0"/>
        <v>0.10571875197657923</v>
      </c>
      <c r="D4" s="24">
        <v>82.01</v>
      </c>
      <c r="E4" s="23">
        <f t="shared" si="1"/>
        <v>0.37165910145600101</v>
      </c>
      <c r="F4" s="23">
        <v>119.53</v>
      </c>
      <c r="G4" s="24">
        <f t="shared" si="2"/>
        <v>0.98586403109764709</v>
      </c>
    </row>
    <row r="5" spans="1:7" x14ac:dyDescent="0.25">
      <c r="A5" s="2" t="s">
        <v>88</v>
      </c>
      <c r="B5" s="23">
        <v>68.58</v>
      </c>
      <c r="C5" s="23">
        <f t="shared" si="0"/>
        <v>1.0327908846942739</v>
      </c>
      <c r="D5" s="24">
        <v>208.64</v>
      </c>
      <c r="E5" s="23">
        <f t="shared" si="1"/>
        <v>0.94553048320668243</v>
      </c>
      <c r="F5" s="23">
        <v>169.97</v>
      </c>
      <c r="G5" s="24">
        <f t="shared" si="2"/>
        <v>1.4018849608103996</v>
      </c>
    </row>
    <row r="6" spans="1:7" x14ac:dyDescent="0.25">
      <c r="A6" s="2" t="s">
        <v>89</v>
      </c>
      <c r="B6" s="23">
        <v>119</v>
      </c>
      <c r="C6" s="23">
        <f t="shared" si="0"/>
        <v>1.7920985021670839</v>
      </c>
      <c r="D6" s="24">
        <v>1609.25</v>
      </c>
      <c r="E6" s="23">
        <f t="shared" si="1"/>
        <v>7.2929204855270031</v>
      </c>
      <c r="F6" s="23">
        <v>151.91999999999999</v>
      </c>
      <c r="G6" s="24">
        <f t="shared" si="2"/>
        <v>1.2530114917121602</v>
      </c>
    </row>
    <row r="7" spans="1:7" x14ac:dyDescent="0.25">
      <c r="A7" s="2" t="s">
        <v>90</v>
      </c>
      <c r="B7" s="23">
        <v>987.47</v>
      </c>
      <c r="C7" s="23">
        <f t="shared" si="0"/>
        <v>14.870953848192691</v>
      </c>
      <c r="D7" s="24">
        <v>4486.3599999999997</v>
      </c>
      <c r="E7" s="23">
        <f t="shared" si="1"/>
        <v>20.331624514182959</v>
      </c>
      <c r="F7" s="23">
        <v>1543</v>
      </c>
      <c r="G7" s="24">
        <f t="shared" si="2"/>
        <v>12.726413452553079</v>
      </c>
    </row>
    <row r="8" spans="1:7" x14ac:dyDescent="0.25">
      <c r="A8" s="2" t="s">
        <v>91</v>
      </c>
      <c r="B8" s="23">
        <v>8.3699999999999992</v>
      </c>
      <c r="C8" s="23">
        <f t="shared" si="0"/>
        <v>0.12604928120284445</v>
      </c>
      <c r="D8" s="24">
        <v>43.21</v>
      </c>
      <c r="E8" s="23">
        <f t="shared" si="1"/>
        <v>0.19582233598236559</v>
      </c>
      <c r="F8" s="23" t="s">
        <v>40</v>
      </c>
      <c r="G8" s="24" t="s">
        <v>40</v>
      </c>
    </row>
    <row r="9" spans="1:7" x14ac:dyDescent="0.25">
      <c r="A9" s="2" t="s">
        <v>92</v>
      </c>
      <c r="B9" s="23">
        <v>621.41999999999996</v>
      </c>
      <c r="C9" s="23">
        <f t="shared" si="0"/>
        <v>9.3583684976190682</v>
      </c>
      <c r="D9" s="24">
        <v>332.58</v>
      </c>
      <c r="E9" s="23">
        <f t="shared" si="1"/>
        <v>1.5072111201345786</v>
      </c>
      <c r="F9" s="23">
        <v>170.94</v>
      </c>
      <c r="G9" s="24">
        <f t="shared" si="2"/>
        <v>1.4098853633048756</v>
      </c>
    </row>
    <row r="10" spans="1:7" x14ac:dyDescent="0.25">
      <c r="A10" s="2" t="s">
        <v>93</v>
      </c>
      <c r="B10" s="23">
        <v>35.53</v>
      </c>
      <c r="C10" s="23">
        <f t="shared" si="0"/>
        <v>0.53506940993274354</v>
      </c>
      <c r="D10" s="24">
        <v>74.510000000000005</v>
      </c>
      <c r="E10" s="23">
        <f t="shared" si="1"/>
        <v>0.3376700359649632</v>
      </c>
      <c r="F10" s="23">
        <v>248.77</v>
      </c>
      <c r="G10" s="24">
        <f t="shared" si="2"/>
        <v>2.051814565516286</v>
      </c>
    </row>
    <row r="11" spans="1:7" x14ac:dyDescent="0.25">
      <c r="A11" s="4" t="s">
        <v>94</v>
      </c>
      <c r="B11" s="25">
        <v>731.53</v>
      </c>
      <c r="C11" s="25">
        <f t="shared" si="0"/>
        <v>11.016586699918376</v>
      </c>
      <c r="D11" s="25">
        <v>5066.3500000000004</v>
      </c>
      <c r="E11" s="25">
        <f t="shared" si="1"/>
        <v>22.960066926735891</v>
      </c>
      <c r="F11" s="25">
        <v>1638.64</v>
      </c>
      <c r="G11" s="25">
        <f t="shared" si="2"/>
        <v>13.515236642833168</v>
      </c>
    </row>
    <row r="12" spans="1:7" x14ac:dyDescent="0.25">
      <c r="A12" s="2" t="s">
        <v>95</v>
      </c>
      <c r="B12" s="23">
        <v>1361.31</v>
      </c>
      <c r="C12" s="23">
        <f t="shared" si="0"/>
        <v>20.500853882227503</v>
      </c>
      <c r="D12" s="24">
        <v>2152.2600000000002</v>
      </c>
      <c r="E12" s="23">
        <f t="shared" si="1"/>
        <v>9.7537741458321268</v>
      </c>
      <c r="F12" s="23">
        <v>1503.58</v>
      </c>
      <c r="G12" s="24">
        <f t="shared" si="2"/>
        <v>12.40128369344767</v>
      </c>
    </row>
    <row r="13" spans="1:7" x14ac:dyDescent="0.25">
      <c r="A13" s="2" t="s">
        <v>96</v>
      </c>
      <c r="B13" s="23">
        <v>41.23</v>
      </c>
      <c r="C13" s="23">
        <f t="shared" si="0"/>
        <v>0.62090942222141898</v>
      </c>
      <c r="D13" s="24">
        <v>81.02</v>
      </c>
      <c r="E13" s="23">
        <f t="shared" si="1"/>
        <v>0.36717254481118394</v>
      </c>
      <c r="F13" s="23">
        <v>71.62</v>
      </c>
      <c r="G13" s="24">
        <f t="shared" si="2"/>
        <v>0.59071013057151756</v>
      </c>
    </row>
    <row r="14" spans="1:7" x14ac:dyDescent="0.25">
      <c r="A14" s="2" t="s">
        <v>97</v>
      </c>
      <c r="B14" s="23">
        <v>747.21</v>
      </c>
      <c r="C14" s="23">
        <f t="shared" si="0"/>
        <v>11.252722031968627</v>
      </c>
      <c r="D14" s="24">
        <v>1238.73</v>
      </c>
      <c r="E14" s="23">
        <f t="shared" si="1"/>
        <v>5.613770012761762</v>
      </c>
      <c r="F14" s="23">
        <v>1213.1600000000001</v>
      </c>
      <c r="G14" s="24">
        <f t="shared" si="2"/>
        <v>10.005946690926308</v>
      </c>
    </row>
    <row r="15" spans="1:7" x14ac:dyDescent="0.25">
      <c r="A15" s="2" t="s">
        <v>98</v>
      </c>
      <c r="B15" s="23">
        <v>5.49</v>
      </c>
      <c r="C15" s="23">
        <f t="shared" si="0"/>
        <v>8.2677485520145297E-2</v>
      </c>
      <c r="D15" s="24">
        <v>40.32</v>
      </c>
      <c r="E15" s="23">
        <f t="shared" si="1"/>
        <v>0.18272521607981901</v>
      </c>
      <c r="F15" s="23">
        <v>27.26</v>
      </c>
      <c r="G15" s="24">
        <f t="shared" si="2"/>
        <v>0.22483605360764544</v>
      </c>
    </row>
    <row r="16" spans="1:7" x14ac:dyDescent="0.25">
      <c r="A16" s="2" t="s">
        <v>99</v>
      </c>
      <c r="B16" s="23">
        <v>14.53</v>
      </c>
      <c r="C16" s="23">
        <f t="shared" si="0"/>
        <v>0.21881673307972879</v>
      </c>
      <c r="D16" s="24">
        <v>35.96</v>
      </c>
      <c r="E16" s="23">
        <f t="shared" si="1"/>
        <v>0.16296623934102908</v>
      </c>
      <c r="F16" s="23">
        <v>36.6</v>
      </c>
      <c r="G16" s="24">
        <f t="shared" si="2"/>
        <v>0.30187085700806393</v>
      </c>
    </row>
    <row r="17" spans="1:7" x14ac:dyDescent="0.25">
      <c r="A17" s="2" t="s">
        <v>100</v>
      </c>
      <c r="B17" s="23">
        <v>42.3</v>
      </c>
      <c r="C17" s="23">
        <f t="shared" si="0"/>
        <v>0.63702324908964403</v>
      </c>
      <c r="D17" s="24">
        <v>67.430000000000007</v>
      </c>
      <c r="E17" s="23">
        <f t="shared" si="1"/>
        <v>0.3055843581414236</v>
      </c>
      <c r="F17" s="23">
        <v>86.28</v>
      </c>
      <c r="G17" s="24">
        <f t="shared" si="2"/>
        <v>0.71162343012720641</v>
      </c>
    </row>
    <row r="18" spans="1:7" x14ac:dyDescent="0.25">
      <c r="A18" s="2" t="s">
        <v>101</v>
      </c>
      <c r="B18" s="23">
        <v>9.73</v>
      </c>
      <c r="C18" s="23">
        <f t="shared" si="0"/>
        <v>0.14653040694189687</v>
      </c>
      <c r="D18" s="24">
        <v>12.68</v>
      </c>
      <c r="E18" s="23">
        <f t="shared" si="1"/>
        <v>5.7464180056847843E-2</v>
      </c>
      <c r="F18" s="23">
        <v>0</v>
      </c>
      <c r="G18" s="24">
        <f t="shared" si="2"/>
        <v>0</v>
      </c>
    </row>
    <row r="19" spans="1:7" x14ac:dyDescent="0.25">
      <c r="A19" s="2" t="s">
        <v>102</v>
      </c>
      <c r="B19" s="23">
        <v>25.68</v>
      </c>
      <c r="C19" s="23">
        <f t="shared" si="0"/>
        <v>0.38673184483740092</v>
      </c>
      <c r="D19" s="24">
        <v>427.85</v>
      </c>
      <c r="E19" s="23">
        <f t="shared" si="1"/>
        <v>1.9389628893787345</v>
      </c>
      <c r="F19" s="23">
        <v>479.88</v>
      </c>
      <c r="G19" s="24">
        <f t="shared" si="2"/>
        <v>3.9579723186073696</v>
      </c>
    </row>
    <row r="20" spans="1:7" x14ac:dyDescent="0.25">
      <c r="A20" s="2" t="s">
        <v>103</v>
      </c>
      <c r="B20" s="23">
        <v>1.04</v>
      </c>
      <c r="C20" s="23">
        <f t="shared" si="0"/>
        <v>1.5662037329863591E-2</v>
      </c>
      <c r="D20" s="24">
        <v>4.43</v>
      </c>
      <c r="E20" s="23">
        <f t="shared" si="1"/>
        <v>2.0076208016706308E-2</v>
      </c>
      <c r="F20" s="23">
        <v>4.25</v>
      </c>
      <c r="G20" s="24">
        <f t="shared" si="2"/>
        <v>3.5053309898477374E-2</v>
      </c>
    </row>
    <row r="21" spans="1:7" x14ac:dyDescent="0.25">
      <c r="A21" s="2" t="s">
        <v>104</v>
      </c>
      <c r="B21" s="23">
        <v>421.51</v>
      </c>
      <c r="C21" s="23">
        <f t="shared" si="0"/>
        <v>6.3477936104911548</v>
      </c>
      <c r="D21" s="24">
        <v>1683.58</v>
      </c>
      <c r="E21" s="23">
        <f t="shared" si="1"/>
        <v>7.6297747839201815</v>
      </c>
      <c r="F21" s="23" t="s">
        <v>40</v>
      </c>
      <c r="G21" s="24" t="s">
        <v>40</v>
      </c>
    </row>
    <row r="22" spans="1:7" x14ac:dyDescent="0.25">
      <c r="A22" s="2" t="s">
        <v>105</v>
      </c>
      <c r="B22" s="23">
        <v>210.12</v>
      </c>
      <c r="C22" s="23">
        <f t="shared" si="0"/>
        <v>3.1643339266835935</v>
      </c>
      <c r="D22" s="24">
        <v>477.66</v>
      </c>
      <c r="E22" s="23">
        <f t="shared" si="1"/>
        <v>2.1646956029932136</v>
      </c>
      <c r="F22" s="23">
        <v>143.58000000000001</v>
      </c>
      <c r="G22" s="24">
        <f t="shared" si="2"/>
        <v>1.1842245259349131</v>
      </c>
    </row>
    <row r="23" spans="1:7" x14ac:dyDescent="0.25">
      <c r="A23" s="2" t="s">
        <v>106</v>
      </c>
      <c r="B23" s="23">
        <v>540.59</v>
      </c>
      <c r="C23" s="23">
        <f t="shared" si="0"/>
        <v>8.1410968847605361</v>
      </c>
      <c r="D23" s="24">
        <v>1795.19</v>
      </c>
      <c r="E23" s="23">
        <f t="shared" si="1"/>
        <v>8.1355773971808105</v>
      </c>
      <c r="F23" s="23">
        <v>2729.89</v>
      </c>
      <c r="G23" s="24">
        <f t="shared" si="2"/>
        <v>22.515689449118678</v>
      </c>
    </row>
    <row r="24" spans="1:7" x14ac:dyDescent="0.25">
      <c r="A24" s="2" t="s">
        <v>107</v>
      </c>
      <c r="B24" s="23">
        <v>103.76</v>
      </c>
      <c r="C24" s="23">
        <f t="shared" si="0"/>
        <v>1.5625894166794674</v>
      </c>
      <c r="D24" s="24">
        <v>348.79</v>
      </c>
      <c r="E24" s="23">
        <f t="shared" si="1"/>
        <v>1.5806728203492084</v>
      </c>
      <c r="F24" s="23">
        <v>370.98</v>
      </c>
      <c r="G24" s="24">
        <f t="shared" si="2"/>
        <v>3.0597828014440318</v>
      </c>
    </row>
    <row r="25" spans="1:7" x14ac:dyDescent="0.25">
      <c r="A25" s="2" t="s">
        <v>108</v>
      </c>
      <c r="B25" s="23">
        <v>35.61</v>
      </c>
      <c r="C25" s="23">
        <f t="shared" si="0"/>
        <v>0.53627418203504085</v>
      </c>
      <c r="D25" s="24">
        <v>267.18</v>
      </c>
      <c r="E25" s="23">
        <f t="shared" si="1"/>
        <v>1.2108264690527293</v>
      </c>
      <c r="F25" s="23">
        <v>491.22</v>
      </c>
      <c r="G25" s="24">
        <f t="shared" si="2"/>
        <v>4.0515027972541304</v>
      </c>
    </row>
    <row r="26" spans="1:7" x14ac:dyDescent="0.25">
      <c r="A26" s="2" t="s">
        <v>109</v>
      </c>
      <c r="B26" s="23">
        <v>36.08</v>
      </c>
      <c r="C26" s="23">
        <f t="shared" si="0"/>
        <v>0.54335221813603685</v>
      </c>
      <c r="D26" s="24">
        <v>21.2</v>
      </c>
      <c r="E26" s="23">
        <f t="shared" si="1"/>
        <v>9.6075758454666746E-2</v>
      </c>
      <c r="F26" s="23">
        <v>73.66</v>
      </c>
      <c r="G26" s="24">
        <f t="shared" si="2"/>
        <v>0.60753571932278649</v>
      </c>
    </row>
    <row r="27" spans="1:7" x14ac:dyDescent="0.25">
      <c r="A27" s="2" t="s">
        <v>110</v>
      </c>
      <c r="B27" s="23">
        <v>7.78</v>
      </c>
      <c r="C27" s="23">
        <f t="shared" si="0"/>
        <v>0.11716408694840263</v>
      </c>
      <c r="D27" s="24">
        <v>51.86</v>
      </c>
      <c r="E27" s="23">
        <f t="shared" si="1"/>
        <v>0.23502305818202912</v>
      </c>
      <c r="F27" s="23">
        <v>77.37</v>
      </c>
      <c r="G27" s="24">
        <f t="shared" si="2"/>
        <v>0.63813519690475151</v>
      </c>
    </row>
    <row r="28" spans="1:7" x14ac:dyDescent="0.25">
      <c r="A28" s="2" t="s">
        <v>111</v>
      </c>
      <c r="B28" s="23">
        <v>84</v>
      </c>
      <c r="C28" s="23">
        <f t="shared" si="0"/>
        <v>1.2650107074120591</v>
      </c>
      <c r="D28" s="24">
        <v>170.43</v>
      </c>
      <c r="E28" s="23">
        <f t="shared" si="1"/>
        <v>0.77236752421834221</v>
      </c>
      <c r="F28" s="23">
        <v>147.13</v>
      </c>
      <c r="G28" s="24">
        <f t="shared" si="2"/>
        <v>1.2135043494971707</v>
      </c>
    </row>
    <row r="29" spans="1:7" x14ac:dyDescent="0.25">
      <c r="A29" s="2" t="s">
        <v>112</v>
      </c>
      <c r="B29" s="23">
        <v>135.24</v>
      </c>
      <c r="C29" s="23">
        <f t="shared" si="0"/>
        <v>2.0366672389334153</v>
      </c>
      <c r="D29" s="24">
        <v>254.25</v>
      </c>
      <c r="E29" s="23">
        <f t="shared" si="1"/>
        <v>1.1522293201461804</v>
      </c>
      <c r="F29" s="23">
        <v>176.12</v>
      </c>
      <c r="G29" s="24">
        <f t="shared" si="2"/>
        <v>1.4526091621929023</v>
      </c>
    </row>
    <row r="30" spans="1:7" x14ac:dyDescent="0.25">
      <c r="A30" s="4" t="s">
        <v>113</v>
      </c>
      <c r="B30" s="25">
        <v>6640.26</v>
      </c>
      <c r="C30" s="25"/>
      <c r="D30" s="25">
        <v>22065.919999999998</v>
      </c>
      <c r="E30" s="25"/>
      <c r="F30" s="25">
        <f>SUM(F3:F29)</f>
        <v>12124.39</v>
      </c>
      <c r="G30" s="25"/>
    </row>
    <row r="31" spans="1:7" x14ac:dyDescent="0.25">
      <c r="A31" s="8" t="s">
        <v>114</v>
      </c>
      <c r="B31" s="26">
        <v>4.99</v>
      </c>
      <c r="C31" s="26"/>
      <c r="D31" s="27">
        <v>6.41</v>
      </c>
      <c r="E31" s="26"/>
      <c r="F31" s="26">
        <v>9.44</v>
      </c>
      <c r="G31" s="27"/>
    </row>
    <row r="32" spans="1:7" x14ac:dyDescent="0.25">
      <c r="A32" s="8" t="s">
        <v>115</v>
      </c>
      <c r="B32" s="26" t="s">
        <v>40</v>
      </c>
      <c r="C32" s="26"/>
      <c r="D32" s="27" t="s">
        <v>40</v>
      </c>
      <c r="E32" s="26"/>
      <c r="F32" s="26" t="s">
        <v>40</v>
      </c>
      <c r="G32" s="27"/>
    </row>
    <row r="33" spans="1:7" x14ac:dyDescent="0.25">
      <c r="A33" s="8" t="s">
        <v>116</v>
      </c>
      <c r="B33" s="26" t="s">
        <v>40</v>
      </c>
      <c r="C33" s="26"/>
      <c r="D33" s="27" t="s">
        <v>40</v>
      </c>
      <c r="E33" s="26"/>
      <c r="F33" s="26" t="s">
        <v>40</v>
      </c>
      <c r="G33" s="27"/>
    </row>
    <row r="34" spans="1:7" x14ac:dyDescent="0.25">
      <c r="A34" s="8" t="s">
        <v>117</v>
      </c>
      <c r="B34" s="26">
        <v>142.31</v>
      </c>
      <c r="C34" s="26"/>
      <c r="D34" s="27">
        <v>232.55</v>
      </c>
      <c r="E34" s="26"/>
      <c r="F34" s="26">
        <v>112.13</v>
      </c>
      <c r="G34" s="27"/>
    </row>
    <row r="35" spans="1:7" x14ac:dyDescent="0.25">
      <c r="A35" s="8" t="s">
        <v>118</v>
      </c>
      <c r="B35" s="26" t="s">
        <v>40</v>
      </c>
      <c r="C35" s="26"/>
      <c r="D35" s="27" t="s">
        <v>40</v>
      </c>
      <c r="E35" s="26"/>
      <c r="F35" s="26" t="s">
        <v>40</v>
      </c>
      <c r="G35" s="27"/>
    </row>
    <row r="36" spans="1:7" x14ac:dyDescent="0.25">
      <c r="A36" s="8" t="s">
        <v>119</v>
      </c>
      <c r="B36" s="26">
        <v>10.62</v>
      </c>
      <c r="C36" s="26"/>
      <c r="D36" s="27">
        <v>7.92</v>
      </c>
      <c r="E36" s="26"/>
      <c r="F36" s="26">
        <v>69.33</v>
      </c>
      <c r="G36" s="27"/>
    </row>
    <row r="37" spans="1:7" x14ac:dyDescent="0.25">
      <c r="A37" s="8" t="s">
        <v>120</v>
      </c>
      <c r="B37" s="26">
        <v>6.97</v>
      </c>
      <c r="C37" s="26"/>
      <c r="D37" s="27">
        <v>0.55000000000000004</v>
      </c>
      <c r="E37" s="26"/>
      <c r="F37" s="26">
        <v>1.1399999999999999</v>
      </c>
      <c r="G37" s="27"/>
    </row>
    <row r="38" spans="1:7" x14ac:dyDescent="0.25">
      <c r="A38" s="8" t="s">
        <v>121</v>
      </c>
      <c r="B38" s="26">
        <v>0.35</v>
      </c>
      <c r="C38" s="26"/>
      <c r="D38" s="27">
        <v>8.2200000000000006</v>
      </c>
      <c r="E38" s="26"/>
      <c r="F38" s="26">
        <v>0.42</v>
      </c>
      <c r="G38" s="27"/>
    </row>
    <row r="39" spans="1:7" x14ac:dyDescent="0.25">
      <c r="A39" s="8" t="s">
        <v>122</v>
      </c>
      <c r="B39" s="26">
        <v>7.58</v>
      </c>
      <c r="C39" s="26"/>
      <c r="D39" s="27">
        <v>5.41</v>
      </c>
      <c r="E39" s="26"/>
      <c r="F39" s="26">
        <v>6.66</v>
      </c>
      <c r="G39" s="27"/>
    </row>
    <row r="40" spans="1:7" x14ac:dyDescent="0.25">
      <c r="A40" s="8" t="s">
        <v>123</v>
      </c>
      <c r="B40" s="26">
        <v>43.88</v>
      </c>
      <c r="C40" s="26"/>
      <c r="D40" s="27">
        <v>138.81</v>
      </c>
      <c r="E40" s="26"/>
      <c r="F40" s="26">
        <v>105</v>
      </c>
      <c r="G40" s="27"/>
    </row>
    <row r="41" spans="1:7" x14ac:dyDescent="0.25">
      <c r="A41" s="8" t="s">
        <v>124</v>
      </c>
      <c r="B41" s="26">
        <v>444.84</v>
      </c>
      <c r="C41" s="26"/>
      <c r="D41" s="27" t="s">
        <v>40</v>
      </c>
      <c r="E41" s="26"/>
      <c r="F41" s="26">
        <v>2471.64</v>
      </c>
      <c r="G41" s="27"/>
    </row>
    <row r="42" spans="1:7" x14ac:dyDescent="0.25">
      <c r="A42" s="8" t="s">
        <v>125</v>
      </c>
      <c r="B42" s="26">
        <v>9.18</v>
      </c>
      <c r="C42" s="26"/>
      <c r="D42" s="27">
        <v>0.24</v>
      </c>
      <c r="E42" s="26"/>
      <c r="F42" s="26">
        <v>0</v>
      </c>
      <c r="G42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D9" sqref="D9"/>
    </sheetView>
  </sheetViews>
  <sheetFormatPr baseColWidth="10" defaultRowHeight="15" x14ac:dyDescent="0.25"/>
  <cols>
    <col min="1" max="1" width="38.7109375" customWidth="1"/>
    <col min="2" max="2" width="10.5703125" bestFit="1" customWidth="1"/>
    <col min="3" max="3" width="7" bestFit="1" customWidth="1"/>
  </cols>
  <sheetData>
    <row r="1" spans="1:3" x14ac:dyDescent="0.25">
      <c r="A1" s="11" t="s">
        <v>84</v>
      </c>
      <c r="B1" s="11" t="s">
        <v>83</v>
      </c>
      <c r="C1" s="11" t="s">
        <v>61</v>
      </c>
    </row>
    <row r="2" spans="1:3" x14ac:dyDescent="0.25">
      <c r="A2" s="4" t="s">
        <v>85</v>
      </c>
      <c r="B2" s="28">
        <v>2905.8449999999998</v>
      </c>
      <c r="C2" s="28">
        <f t="shared" ref="C2:C29" si="0">IFERROR(B2/B$30*100,"")</f>
        <v>1.8161975083266095</v>
      </c>
    </row>
    <row r="3" spans="1:3" x14ac:dyDescent="0.25">
      <c r="A3" s="2" t="s">
        <v>86</v>
      </c>
      <c r="B3" s="29">
        <v>4618</v>
      </c>
      <c r="C3" s="29">
        <f t="shared" si="0"/>
        <v>2.8863205344580609</v>
      </c>
    </row>
    <row r="4" spans="1:3" x14ac:dyDescent="0.25">
      <c r="A4" s="2" t="s">
        <v>87</v>
      </c>
      <c r="B4" s="29">
        <v>868.6</v>
      </c>
      <c r="C4" s="29">
        <f t="shared" si="0"/>
        <v>0.54288826683202074</v>
      </c>
    </row>
    <row r="5" spans="1:3" x14ac:dyDescent="0.25">
      <c r="A5" s="2" t="s">
        <v>88</v>
      </c>
      <c r="B5" s="29">
        <v>3339.81</v>
      </c>
      <c r="C5" s="29">
        <f t="shared" si="0"/>
        <v>2.0874322616258931</v>
      </c>
    </row>
    <row r="6" spans="1:3" x14ac:dyDescent="0.25">
      <c r="A6" s="2" t="s">
        <v>89</v>
      </c>
      <c r="B6" s="29">
        <v>5664</v>
      </c>
      <c r="C6" s="29">
        <f t="shared" si="0"/>
        <v>3.5400865108641093</v>
      </c>
    </row>
    <row r="7" spans="1:3" x14ac:dyDescent="0.25">
      <c r="A7" s="2" t="s">
        <v>90</v>
      </c>
      <c r="B7" s="29">
        <v>32421.62</v>
      </c>
      <c r="C7" s="29">
        <f t="shared" si="0"/>
        <v>20.264007701688211</v>
      </c>
    </row>
    <row r="8" spans="1:3" x14ac:dyDescent="0.25">
      <c r="A8" s="2" t="s">
        <v>91</v>
      </c>
      <c r="B8" s="29">
        <v>848.6</v>
      </c>
      <c r="C8" s="29">
        <f t="shared" si="0"/>
        <v>0.53038796135580568</v>
      </c>
    </row>
    <row r="9" spans="1:3" x14ac:dyDescent="0.25">
      <c r="A9" s="2" t="s">
        <v>92</v>
      </c>
      <c r="B9" s="29">
        <v>9108.2800000000007</v>
      </c>
      <c r="C9" s="29">
        <f t="shared" si="0"/>
        <v>5.6928141181450131</v>
      </c>
    </row>
    <row r="10" spans="1:3" x14ac:dyDescent="0.25">
      <c r="A10" s="2" t="s">
        <v>93</v>
      </c>
      <c r="B10" s="29">
        <v>1999.43</v>
      </c>
      <c r="C10" s="29">
        <f t="shared" si="0"/>
        <v>1.2496742889154355</v>
      </c>
    </row>
    <row r="11" spans="1:3" x14ac:dyDescent="0.25">
      <c r="A11" s="2" t="s">
        <v>94</v>
      </c>
      <c r="B11" s="29">
        <v>8483</v>
      </c>
      <c r="C11" s="29">
        <f t="shared" si="0"/>
        <v>5.3020045677366241</v>
      </c>
    </row>
    <row r="12" spans="1:3" x14ac:dyDescent="0.25">
      <c r="A12" s="2" t="s">
        <v>95</v>
      </c>
      <c r="B12" s="29">
        <v>25681.54</v>
      </c>
      <c r="C12" s="29">
        <f t="shared" si="0"/>
        <v>16.051354754981826</v>
      </c>
    </row>
    <row r="13" spans="1:3" x14ac:dyDescent="0.25">
      <c r="A13" s="2" t="s">
        <v>96</v>
      </c>
      <c r="B13" s="29">
        <v>535</v>
      </c>
      <c r="C13" s="29">
        <f t="shared" si="0"/>
        <v>0.33438317148875324</v>
      </c>
    </row>
    <row r="14" spans="1:3" x14ac:dyDescent="0.25">
      <c r="A14" s="2" t="s">
        <v>97</v>
      </c>
      <c r="B14" s="29">
        <v>13971.68</v>
      </c>
      <c r="C14" s="29">
        <f t="shared" si="0"/>
        <v>8.7325134007962326</v>
      </c>
    </row>
    <row r="15" spans="1:3" x14ac:dyDescent="0.25">
      <c r="A15" s="2" t="s">
        <v>98</v>
      </c>
      <c r="B15" s="29">
        <v>366.23</v>
      </c>
      <c r="C15" s="29">
        <f t="shared" si="0"/>
        <v>0.22889934372771237</v>
      </c>
    </row>
    <row r="16" spans="1:3" x14ac:dyDescent="0.25">
      <c r="A16" s="2" t="s">
        <v>99</v>
      </c>
      <c r="B16" s="29">
        <v>975.29</v>
      </c>
      <c r="C16" s="29">
        <f t="shared" si="0"/>
        <v>0.60957114639489007</v>
      </c>
    </row>
    <row r="17" spans="1:3" x14ac:dyDescent="0.25">
      <c r="A17" s="2" t="s">
        <v>100</v>
      </c>
      <c r="B17" s="29">
        <v>1521.94</v>
      </c>
      <c r="C17" s="29">
        <f t="shared" si="0"/>
        <v>0.95123574582353865</v>
      </c>
    </row>
    <row r="18" spans="1:3" x14ac:dyDescent="0.25">
      <c r="A18" s="2" t="s">
        <v>101</v>
      </c>
      <c r="B18" s="29">
        <v>452.43</v>
      </c>
      <c r="C18" s="29">
        <f t="shared" si="0"/>
        <v>0.28277566033019935</v>
      </c>
    </row>
    <row r="19" spans="1:3" x14ac:dyDescent="0.25">
      <c r="A19" s="2" t="s">
        <v>102</v>
      </c>
      <c r="B19" s="29">
        <v>2044.9</v>
      </c>
      <c r="C19" s="29">
        <f t="shared" si="0"/>
        <v>1.2780937334156104</v>
      </c>
    </row>
    <row r="20" spans="1:3" x14ac:dyDescent="0.25">
      <c r="A20" s="2" t="s">
        <v>103</v>
      </c>
      <c r="B20" s="29">
        <v>42.08</v>
      </c>
      <c r="C20" s="29">
        <f t="shared" si="0"/>
        <v>2.6300642721956514E-2</v>
      </c>
    </row>
    <row r="21" spans="1:3" x14ac:dyDescent="0.25">
      <c r="A21" s="2" t="s">
        <v>104</v>
      </c>
      <c r="B21" s="29">
        <v>14983.9</v>
      </c>
      <c r="C21" s="29">
        <f t="shared" si="0"/>
        <v>9.3651663612529532</v>
      </c>
    </row>
    <row r="22" spans="1:3" x14ac:dyDescent="0.25">
      <c r="A22" s="2" t="s">
        <v>105</v>
      </c>
      <c r="B22" s="29">
        <v>3980.29</v>
      </c>
      <c r="C22" s="29">
        <f t="shared" si="0"/>
        <v>2.4877420441962053</v>
      </c>
    </row>
    <row r="23" spans="1:3" x14ac:dyDescent="0.25">
      <c r="A23" s="2" t="s">
        <v>106</v>
      </c>
      <c r="B23" s="29">
        <v>15218.08</v>
      </c>
      <c r="C23" s="29">
        <f t="shared" si="0"/>
        <v>9.5115324380739548</v>
      </c>
    </row>
    <row r="24" spans="1:3" x14ac:dyDescent="0.25">
      <c r="A24" s="2" t="s">
        <v>107</v>
      </c>
      <c r="B24" s="29">
        <v>2030.94</v>
      </c>
      <c r="C24" s="29">
        <f t="shared" si="0"/>
        <v>1.2693685201932123</v>
      </c>
    </row>
    <row r="25" spans="1:3" x14ac:dyDescent="0.25">
      <c r="A25" s="2" t="s">
        <v>108</v>
      </c>
      <c r="B25" s="29">
        <v>4261.8999999999996</v>
      </c>
      <c r="C25" s="29">
        <f t="shared" si="0"/>
        <v>2.6637525954540511</v>
      </c>
    </row>
    <row r="26" spans="1:3" x14ac:dyDescent="0.25">
      <c r="A26" s="2" t="s">
        <v>109</v>
      </c>
      <c r="B26" s="29">
        <v>628.11</v>
      </c>
      <c r="C26" s="29">
        <f t="shared" si="0"/>
        <v>0.39257834363327254</v>
      </c>
    </row>
    <row r="27" spans="1:3" x14ac:dyDescent="0.25">
      <c r="A27" s="2" t="s">
        <v>110</v>
      </c>
      <c r="B27" s="29">
        <v>926.98</v>
      </c>
      <c r="C27" s="29">
        <f t="shared" si="0"/>
        <v>0.57937665851709252</v>
      </c>
    </row>
    <row r="28" spans="1:3" x14ac:dyDescent="0.25">
      <c r="A28" s="2" t="s">
        <v>111</v>
      </c>
      <c r="B28" s="29">
        <v>2258.63</v>
      </c>
      <c r="C28" s="29">
        <f t="shared" si="0"/>
        <v>1.411678247887183</v>
      </c>
    </row>
    <row r="29" spans="1:3" x14ac:dyDescent="0.25">
      <c r="A29" s="2" t="s">
        <v>112</v>
      </c>
      <c r="B29" s="29">
        <v>2764.84</v>
      </c>
      <c r="C29" s="29">
        <f t="shared" si="0"/>
        <v>1.7280672296429247</v>
      </c>
    </row>
    <row r="30" spans="1:3" x14ac:dyDescent="0.25">
      <c r="A30" s="4" t="s">
        <v>113</v>
      </c>
      <c r="B30" s="28">
        <v>159996.09</v>
      </c>
      <c r="C30" s="28"/>
    </row>
    <row r="31" spans="1:3" x14ac:dyDescent="0.25">
      <c r="A31" s="8" t="s">
        <v>114</v>
      </c>
      <c r="B31" s="30" t="s">
        <v>40</v>
      </c>
      <c r="C31" s="30"/>
    </row>
    <row r="32" spans="1:3" x14ac:dyDescent="0.25">
      <c r="A32" s="8" t="s">
        <v>115</v>
      </c>
      <c r="B32" s="30" t="s">
        <v>40</v>
      </c>
      <c r="C32" s="30"/>
    </row>
    <row r="33" spans="1:3" x14ac:dyDescent="0.25">
      <c r="A33" s="8" t="s">
        <v>116</v>
      </c>
      <c r="B33" s="30" t="s">
        <v>40</v>
      </c>
      <c r="C33" s="30"/>
    </row>
    <row r="34" spans="1:3" x14ac:dyDescent="0.25">
      <c r="A34" s="8" t="s">
        <v>117</v>
      </c>
      <c r="B34" s="30" t="s">
        <v>40</v>
      </c>
      <c r="C34" s="30"/>
    </row>
    <row r="35" spans="1:3" x14ac:dyDescent="0.25">
      <c r="A35" s="8" t="s">
        <v>118</v>
      </c>
      <c r="B35" s="30" t="s">
        <v>40</v>
      </c>
      <c r="C35" s="30"/>
    </row>
    <row r="36" spans="1:3" x14ac:dyDescent="0.25">
      <c r="A36" s="8" t="s">
        <v>120</v>
      </c>
      <c r="B36" s="30" t="s">
        <v>40</v>
      </c>
      <c r="C36" s="30"/>
    </row>
    <row r="37" spans="1:3" x14ac:dyDescent="0.25">
      <c r="A37" s="8" t="s">
        <v>121</v>
      </c>
      <c r="B37" s="30">
        <v>387.97</v>
      </c>
      <c r="C37" s="30"/>
    </row>
    <row r="38" spans="1:3" x14ac:dyDescent="0.25">
      <c r="A38" s="8" t="s">
        <v>122</v>
      </c>
      <c r="B38" s="30" t="s">
        <v>40</v>
      </c>
      <c r="C38" s="30"/>
    </row>
    <row r="39" spans="1:3" x14ac:dyDescent="0.25">
      <c r="A39" s="8" t="s">
        <v>123</v>
      </c>
      <c r="B39" s="30">
        <v>1512.11</v>
      </c>
      <c r="C39" s="30"/>
    </row>
    <row r="40" spans="1:3" x14ac:dyDescent="0.25">
      <c r="A40" s="8" t="s">
        <v>124</v>
      </c>
      <c r="B40" s="30">
        <v>21563.49</v>
      </c>
      <c r="C40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9" sqref="A9"/>
    </sheetView>
  </sheetViews>
  <sheetFormatPr baseColWidth="10" defaultRowHeight="15" x14ac:dyDescent="0.25"/>
  <cols>
    <col min="1" max="1" width="38.7109375" style="2" customWidth="1"/>
    <col min="2" max="2" width="10.5703125" style="7" bestFit="1" customWidth="1"/>
    <col min="3" max="3" width="7" style="7" bestFit="1" customWidth="1"/>
    <col min="4" max="16384" width="11.42578125" style="2"/>
  </cols>
  <sheetData>
    <row r="1" spans="1:3" x14ac:dyDescent="0.25">
      <c r="A1" s="11" t="s">
        <v>84</v>
      </c>
      <c r="B1" s="15" t="s">
        <v>83</v>
      </c>
      <c r="C1" s="15" t="s">
        <v>61</v>
      </c>
    </row>
    <row r="2" spans="1:3" x14ac:dyDescent="0.25">
      <c r="A2" s="4" t="s">
        <v>85</v>
      </c>
      <c r="B2" s="28">
        <v>2890.866</v>
      </c>
      <c r="C2" s="28">
        <f t="shared" ref="C2:C29" si="0">IFERROR(B2/B$30,"")*100</f>
        <v>1.9966882861418023</v>
      </c>
    </row>
    <row r="3" spans="1:3" x14ac:dyDescent="0.25">
      <c r="A3" s="2" t="s">
        <v>86</v>
      </c>
      <c r="B3" s="29">
        <v>4513.38</v>
      </c>
      <c r="C3" s="29">
        <f t="shared" si="0"/>
        <v>3.1173402630584355</v>
      </c>
    </row>
    <row r="4" spans="1:3" x14ac:dyDescent="0.25">
      <c r="A4" s="2" t="s">
        <v>87</v>
      </c>
      <c r="B4" s="29">
        <v>647.92999999999995</v>
      </c>
      <c r="C4" s="29">
        <f t="shared" si="0"/>
        <v>0.44751788607284382</v>
      </c>
    </row>
    <row r="5" spans="1:3" x14ac:dyDescent="0.25">
      <c r="A5" s="2" t="s">
        <v>88</v>
      </c>
      <c r="B5" s="29">
        <v>3172.61</v>
      </c>
      <c r="C5" s="29">
        <f t="shared" si="0"/>
        <v>2.191285664398261</v>
      </c>
    </row>
    <row r="6" spans="1:3" x14ac:dyDescent="0.25">
      <c r="A6" s="2" t="s">
        <v>89</v>
      </c>
      <c r="B6" s="29">
        <v>5664</v>
      </c>
      <c r="C6" s="29">
        <f t="shared" si="0"/>
        <v>3.9120604181263214</v>
      </c>
    </row>
    <row r="7" spans="1:3" x14ac:dyDescent="0.25">
      <c r="A7" s="2" t="s">
        <v>90</v>
      </c>
      <c r="B7" s="29">
        <v>31947.42</v>
      </c>
      <c r="C7" s="29">
        <f t="shared" si="0"/>
        <v>22.065719852269989</v>
      </c>
    </row>
    <row r="8" spans="1:3" x14ac:dyDescent="0.25">
      <c r="A8" s="2" t="s">
        <v>91</v>
      </c>
      <c r="B8" s="29">
        <v>800.18</v>
      </c>
      <c r="C8" s="29">
        <f t="shared" si="0"/>
        <v>0.55267523046898304</v>
      </c>
    </row>
    <row r="9" spans="1:3" x14ac:dyDescent="0.25">
      <c r="A9" s="2" t="s">
        <v>92</v>
      </c>
      <c r="B9" s="29">
        <v>9089.5</v>
      </c>
      <c r="C9" s="29">
        <f t="shared" si="0"/>
        <v>6.2780143309603105</v>
      </c>
    </row>
    <row r="10" spans="1:3" x14ac:dyDescent="0.25">
      <c r="A10" s="2" t="s">
        <v>93</v>
      </c>
      <c r="B10" s="29">
        <v>643.07000000000005</v>
      </c>
      <c r="C10" s="29">
        <f t="shared" si="0"/>
        <v>0.44416113931576523</v>
      </c>
    </row>
    <row r="11" spans="1:3" x14ac:dyDescent="0.25">
      <c r="A11" s="2" t="s">
        <v>94</v>
      </c>
      <c r="B11" s="29">
        <v>7320.87</v>
      </c>
      <c r="C11" s="29">
        <f t="shared" si="0"/>
        <v>5.0564416937232428</v>
      </c>
    </row>
    <row r="12" spans="1:3" x14ac:dyDescent="0.25">
      <c r="A12" s="2" t="s">
        <v>95</v>
      </c>
      <c r="B12" s="29">
        <v>24078.47</v>
      </c>
      <c r="C12" s="29">
        <f t="shared" si="0"/>
        <v>16.630725532493308</v>
      </c>
    </row>
    <row r="13" spans="1:3" x14ac:dyDescent="0.25">
      <c r="A13" s="2" t="s">
        <v>96</v>
      </c>
      <c r="B13" s="29">
        <v>405.43</v>
      </c>
      <c r="C13" s="29">
        <f t="shared" si="0"/>
        <v>0.28002589253547927</v>
      </c>
    </row>
    <row r="14" spans="1:3" x14ac:dyDescent="0.25">
      <c r="A14" s="2" t="s">
        <v>97</v>
      </c>
      <c r="B14" s="29">
        <v>12992.2</v>
      </c>
      <c r="C14" s="29">
        <f t="shared" si="0"/>
        <v>8.9735648595305086</v>
      </c>
    </row>
    <row r="15" spans="1:3" x14ac:dyDescent="0.25">
      <c r="A15" s="2" t="s">
        <v>98</v>
      </c>
      <c r="B15" s="29">
        <v>286.75</v>
      </c>
      <c r="C15" s="29">
        <f t="shared" si="0"/>
        <v>0.19805496555397648</v>
      </c>
    </row>
    <row r="16" spans="1:3" x14ac:dyDescent="0.25">
      <c r="A16" s="2" t="s">
        <v>99</v>
      </c>
      <c r="B16" s="29">
        <v>810.91</v>
      </c>
      <c r="C16" s="29">
        <f t="shared" si="0"/>
        <v>0.56008631950261567</v>
      </c>
    </row>
    <row r="17" spans="1:3" x14ac:dyDescent="0.25">
      <c r="A17" s="2" t="s">
        <v>100</v>
      </c>
      <c r="B17" s="29">
        <v>1363.23</v>
      </c>
      <c r="C17" s="29">
        <f t="shared" si="0"/>
        <v>0.94156746536058367</v>
      </c>
    </row>
    <row r="18" spans="1:3" x14ac:dyDescent="0.25">
      <c r="A18" s="2" t="s">
        <v>101</v>
      </c>
      <c r="B18" s="29" t="s">
        <v>40</v>
      </c>
      <c r="C18" s="29"/>
    </row>
    <row r="19" spans="1:3" x14ac:dyDescent="0.25">
      <c r="A19" s="2" t="s">
        <v>102</v>
      </c>
      <c r="B19" s="29">
        <v>1700.27</v>
      </c>
      <c r="C19" s="29">
        <f t="shared" si="0"/>
        <v>1.1743571622753604</v>
      </c>
    </row>
    <row r="20" spans="1:3" x14ac:dyDescent="0.25">
      <c r="A20" s="2" t="s">
        <v>103</v>
      </c>
      <c r="B20" s="29">
        <v>38.97</v>
      </c>
      <c r="C20" s="29">
        <f t="shared" si="0"/>
        <v>2.6916136033612776E-2</v>
      </c>
    </row>
    <row r="21" spans="1:3" x14ac:dyDescent="0.25">
      <c r="A21" s="2" t="s">
        <v>104</v>
      </c>
      <c r="B21" s="29">
        <v>13875.92</v>
      </c>
      <c r="C21" s="29">
        <f t="shared" si="0"/>
        <v>9.5839402184123212</v>
      </c>
    </row>
    <row r="22" spans="1:3" x14ac:dyDescent="0.25">
      <c r="A22" s="2" t="s">
        <v>105</v>
      </c>
      <c r="B22" s="29">
        <v>3247.66</v>
      </c>
      <c r="C22" s="29">
        <f t="shared" si="0"/>
        <v>2.243121846315701</v>
      </c>
    </row>
    <row r="23" spans="1:3" x14ac:dyDescent="0.25">
      <c r="A23" s="2" t="s">
        <v>106</v>
      </c>
      <c r="B23" s="29">
        <v>12815.57</v>
      </c>
      <c r="C23" s="29">
        <f t="shared" si="0"/>
        <v>8.8515685262583226</v>
      </c>
    </row>
    <row r="24" spans="1:3" x14ac:dyDescent="0.25">
      <c r="A24" s="2" t="s">
        <v>107</v>
      </c>
      <c r="B24" s="29">
        <v>1854.76</v>
      </c>
      <c r="C24" s="29">
        <f t="shared" si="0"/>
        <v>1.2810616492097417</v>
      </c>
    </row>
    <row r="25" spans="1:3" x14ac:dyDescent="0.25">
      <c r="A25" s="2" t="s">
        <v>108</v>
      </c>
      <c r="B25" s="29">
        <v>1135.19</v>
      </c>
      <c r="C25" s="29">
        <f t="shared" si="0"/>
        <v>0.78406282945847805</v>
      </c>
    </row>
    <row r="26" spans="1:3" x14ac:dyDescent="0.25">
      <c r="A26" s="2" t="s">
        <v>109</v>
      </c>
      <c r="B26" s="29">
        <v>574.96</v>
      </c>
      <c r="C26" s="29">
        <f t="shared" si="0"/>
        <v>0.39711833651234285</v>
      </c>
    </row>
    <row r="27" spans="1:3" x14ac:dyDescent="0.25">
      <c r="A27" s="2" t="s">
        <v>110</v>
      </c>
      <c r="B27" s="29">
        <v>823.38</v>
      </c>
      <c r="C27" s="29">
        <f t="shared" si="0"/>
        <v>0.56869920675791852</v>
      </c>
    </row>
    <row r="28" spans="1:3" x14ac:dyDescent="0.25">
      <c r="A28" s="2" t="s">
        <v>111</v>
      </c>
      <c r="B28" s="29">
        <v>2215.5700000000002</v>
      </c>
      <c r="C28" s="29">
        <f t="shared" si="0"/>
        <v>1.5302690149343459</v>
      </c>
    </row>
    <row r="29" spans="1:3" x14ac:dyDescent="0.25">
      <c r="A29" s="2" t="s">
        <v>112</v>
      </c>
      <c r="B29" s="29">
        <v>2764.84</v>
      </c>
      <c r="C29" s="29">
        <f t="shared" si="0"/>
        <v>1.9096435604612254</v>
      </c>
    </row>
    <row r="30" spans="1:3" x14ac:dyDescent="0.25">
      <c r="A30" s="4" t="s">
        <v>113</v>
      </c>
      <c r="B30" s="28">
        <f>SUM(B3:B29)</f>
        <v>144783.04000000001</v>
      </c>
      <c r="C30" s="28"/>
    </row>
    <row r="31" spans="1:3" x14ac:dyDescent="0.25">
      <c r="A31" s="8" t="s">
        <v>114</v>
      </c>
      <c r="B31" s="30" t="s">
        <v>40</v>
      </c>
      <c r="C31" s="30"/>
    </row>
    <row r="32" spans="1:3" x14ac:dyDescent="0.25">
      <c r="A32" s="8" t="s">
        <v>115</v>
      </c>
      <c r="B32" s="30" t="s">
        <v>40</v>
      </c>
      <c r="C32" s="30"/>
    </row>
    <row r="33" spans="1:3" x14ac:dyDescent="0.25">
      <c r="A33" s="8" t="s">
        <v>116</v>
      </c>
      <c r="B33" s="30">
        <v>1496.9</v>
      </c>
      <c r="C33" s="30"/>
    </row>
    <row r="34" spans="1:3" x14ac:dyDescent="0.25">
      <c r="A34" s="8" t="s">
        <v>117</v>
      </c>
      <c r="B34" s="30">
        <v>3309.9</v>
      </c>
      <c r="C34" s="30"/>
    </row>
    <row r="35" spans="1:3" x14ac:dyDescent="0.25">
      <c r="A35" s="8" t="s">
        <v>118</v>
      </c>
      <c r="B35" s="30" t="s">
        <v>40</v>
      </c>
      <c r="C35" s="30"/>
    </row>
    <row r="36" spans="1:3" x14ac:dyDescent="0.25">
      <c r="A36" s="8" t="s">
        <v>120</v>
      </c>
      <c r="B36" s="30" t="s">
        <v>40</v>
      </c>
      <c r="C36" s="30"/>
    </row>
    <row r="37" spans="1:3" x14ac:dyDescent="0.25">
      <c r="A37" s="8" t="s">
        <v>121</v>
      </c>
      <c r="B37" s="30" t="s">
        <v>40</v>
      </c>
      <c r="C37" s="30"/>
    </row>
    <row r="38" spans="1:3" x14ac:dyDescent="0.25">
      <c r="A38" s="8" t="s">
        <v>122</v>
      </c>
      <c r="B38" s="30">
        <v>86.55</v>
      </c>
      <c r="C38" s="30"/>
    </row>
    <row r="39" spans="1:3" x14ac:dyDescent="0.25">
      <c r="A39" s="8" t="s">
        <v>123</v>
      </c>
      <c r="B39" s="30">
        <v>829.84</v>
      </c>
      <c r="C39" s="30"/>
    </row>
    <row r="40" spans="1:3" x14ac:dyDescent="0.25">
      <c r="A40" s="8" t="s">
        <v>124</v>
      </c>
      <c r="B40" s="30">
        <v>9750.7999999999993</v>
      </c>
      <c r="C40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15" sqref="A15"/>
    </sheetView>
  </sheetViews>
  <sheetFormatPr baseColWidth="10" defaultRowHeight="15" x14ac:dyDescent="0.25"/>
  <cols>
    <col min="1" max="1" width="16.42578125" customWidth="1"/>
  </cols>
  <sheetData>
    <row r="1" spans="1:8" x14ac:dyDescent="0.25">
      <c r="A1" s="11" t="s">
        <v>84</v>
      </c>
      <c r="B1" s="11" t="s">
        <v>70</v>
      </c>
      <c r="C1" s="11" t="s">
        <v>8</v>
      </c>
      <c r="D1" s="11" t="s">
        <v>71</v>
      </c>
      <c r="E1" s="11" t="s">
        <v>72</v>
      </c>
      <c r="F1" s="11" t="s">
        <v>73</v>
      </c>
      <c r="G1" s="11" t="s">
        <v>74</v>
      </c>
      <c r="H1" s="11" t="s">
        <v>75</v>
      </c>
    </row>
    <row r="2" spans="1:8" x14ac:dyDescent="0.25">
      <c r="A2" s="12" t="s">
        <v>85</v>
      </c>
      <c r="B2" s="12">
        <v>27</v>
      </c>
      <c r="C2" s="12">
        <v>40.08</v>
      </c>
      <c r="D2" s="12"/>
      <c r="E2" s="12">
        <v>110.81</v>
      </c>
      <c r="F2" s="12">
        <v>78.86</v>
      </c>
      <c r="G2" s="12">
        <v>270.33</v>
      </c>
      <c r="H2" s="12">
        <v>75.33</v>
      </c>
    </row>
    <row r="3" spans="1:8" x14ac:dyDescent="0.25">
      <c r="A3" s="2" t="s">
        <v>86</v>
      </c>
      <c r="B3" s="2">
        <v>32.11</v>
      </c>
      <c r="C3" s="2">
        <v>23.05</v>
      </c>
      <c r="D3" s="2" t="s">
        <v>40</v>
      </c>
      <c r="E3" s="2">
        <v>91.52</v>
      </c>
      <c r="F3" s="2">
        <v>17.47</v>
      </c>
      <c r="G3" s="2"/>
      <c r="H3" s="2">
        <v>40.200000000000003</v>
      </c>
    </row>
    <row r="4" spans="1:8" x14ac:dyDescent="0.25">
      <c r="A4" s="2" t="s">
        <v>87</v>
      </c>
      <c r="B4" s="2">
        <v>31.08</v>
      </c>
      <c r="C4" s="2">
        <v>27.7</v>
      </c>
      <c r="D4" s="2">
        <v>28.92</v>
      </c>
      <c r="E4" s="2">
        <v>76.290000000000006</v>
      </c>
      <c r="F4" s="2" t="s">
        <v>40</v>
      </c>
      <c r="G4" s="2">
        <v>93.19</v>
      </c>
      <c r="H4" s="2">
        <v>20.260000000000002</v>
      </c>
    </row>
    <row r="5" spans="1:8" x14ac:dyDescent="0.25">
      <c r="A5" s="2" t="s">
        <v>88</v>
      </c>
      <c r="B5" s="2">
        <v>30.98</v>
      </c>
      <c r="C5" s="2">
        <v>23.49</v>
      </c>
      <c r="D5" s="2">
        <v>27.76</v>
      </c>
      <c r="E5" s="2" t="s">
        <v>40</v>
      </c>
      <c r="F5" s="2">
        <v>208.21</v>
      </c>
      <c r="G5" s="2" t="s">
        <v>40</v>
      </c>
      <c r="H5" s="2">
        <v>35.25</v>
      </c>
    </row>
    <row r="6" spans="1:8" x14ac:dyDescent="0.25">
      <c r="A6" s="2" t="s">
        <v>89</v>
      </c>
      <c r="B6" s="2">
        <v>26.93</v>
      </c>
      <c r="C6" s="2">
        <v>28.72</v>
      </c>
      <c r="D6" s="2" t="s">
        <v>40</v>
      </c>
      <c r="E6" s="2">
        <v>254.59</v>
      </c>
      <c r="F6" s="2">
        <v>137.47999999999999</v>
      </c>
      <c r="G6" s="2" t="s">
        <v>40</v>
      </c>
      <c r="H6" s="2">
        <v>36.01</v>
      </c>
    </row>
    <row r="7" spans="1:8" x14ac:dyDescent="0.25">
      <c r="A7" s="2" t="s">
        <v>90</v>
      </c>
      <c r="B7" s="2">
        <v>32.1</v>
      </c>
      <c r="C7" s="2">
        <v>23.25</v>
      </c>
      <c r="D7" s="2">
        <v>30.98</v>
      </c>
      <c r="E7" s="2">
        <v>222.82</v>
      </c>
      <c r="F7" s="2">
        <v>122.39</v>
      </c>
      <c r="G7" s="2" t="s">
        <v>40</v>
      </c>
      <c r="H7" s="2">
        <v>27.01</v>
      </c>
    </row>
    <row r="8" spans="1:8" x14ac:dyDescent="0.25">
      <c r="A8" s="2" t="s">
        <v>91</v>
      </c>
      <c r="B8" s="2">
        <v>32.020000000000003</v>
      </c>
      <c r="C8" s="2" t="s">
        <v>40</v>
      </c>
      <c r="D8" s="2" t="s">
        <v>40</v>
      </c>
      <c r="E8" s="2" t="s">
        <v>40</v>
      </c>
      <c r="F8" s="2" t="s">
        <v>40</v>
      </c>
      <c r="G8" s="2" t="s">
        <v>40</v>
      </c>
      <c r="H8" s="2" t="s">
        <v>40</v>
      </c>
    </row>
    <row r="9" spans="1:8" x14ac:dyDescent="0.25">
      <c r="A9" s="2" t="s">
        <v>92</v>
      </c>
      <c r="B9" s="2" t="s">
        <v>40</v>
      </c>
      <c r="C9" s="2" t="s">
        <v>40</v>
      </c>
      <c r="D9" s="2" t="s">
        <v>40</v>
      </c>
      <c r="E9" s="2">
        <v>140</v>
      </c>
      <c r="F9" s="2" t="s">
        <v>40</v>
      </c>
      <c r="G9" s="2" t="s">
        <v>40</v>
      </c>
      <c r="H9" s="2">
        <v>50</v>
      </c>
    </row>
    <row r="10" spans="1:8" x14ac:dyDescent="0.25">
      <c r="A10" s="2" t="s">
        <v>93</v>
      </c>
      <c r="B10" s="2">
        <v>38.299999999999997</v>
      </c>
      <c r="C10" s="2">
        <v>63.05</v>
      </c>
      <c r="D10" s="2">
        <v>37.479999999999997</v>
      </c>
      <c r="E10" s="2" t="s">
        <v>40</v>
      </c>
      <c r="F10" s="2">
        <v>87.46</v>
      </c>
      <c r="G10" s="2">
        <v>395.2</v>
      </c>
      <c r="H10" s="2">
        <v>42.73</v>
      </c>
    </row>
    <row r="11" spans="1:8" x14ac:dyDescent="0.25">
      <c r="A11" s="12" t="s">
        <v>94</v>
      </c>
      <c r="B11" s="12">
        <v>34.21</v>
      </c>
      <c r="C11" s="12">
        <v>36.79</v>
      </c>
      <c r="D11" s="12">
        <v>32.32</v>
      </c>
      <c r="E11" s="12">
        <v>94.93</v>
      </c>
      <c r="F11" s="12">
        <v>27.41</v>
      </c>
      <c r="G11" s="12">
        <v>207.78</v>
      </c>
      <c r="H11" s="12">
        <v>32.28</v>
      </c>
    </row>
    <row r="12" spans="1:8" x14ac:dyDescent="0.25">
      <c r="A12" s="2" t="s">
        <v>95</v>
      </c>
      <c r="B12" s="2" t="s">
        <v>40</v>
      </c>
      <c r="C12" s="2" t="s">
        <v>40</v>
      </c>
      <c r="D12" s="2" t="s">
        <v>40</v>
      </c>
      <c r="E12" s="2" t="s">
        <v>40</v>
      </c>
      <c r="F12" s="2" t="s">
        <v>40</v>
      </c>
      <c r="G12" s="2" t="s">
        <v>40</v>
      </c>
      <c r="H12" s="2" t="s">
        <v>40</v>
      </c>
    </row>
    <row r="13" spans="1:8" x14ac:dyDescent="0.25">
      <c r="A13" s="2" t="s">
        <v>96</v>
      </c>
      <c r="B13" s="2">
        <v>29.77</v>
      </c>
      <c r="C13" s="2">
        <v>31.91</v>
      </c>
      <c r="D13" s="2">
        <v>29.04</v>
      </c>
      <c r="E13" s="2">
        <v>114.65</v>
      </c>
      <c r="F13" s="2">
        <v>96.94</v>
      </c>
      <c r="G13" s="2">
        <v>218.6</v>
      </c>
      <c r="H13" s="2">
        <v>36.18</v>
      </c>
    </row>
    <row r="14" spans="1:8" x14ac:dyDescent="0.25">
      <c r="A14" s="2" t="s">
        <v>97</v>
      </c>
      <c r="B14" s="2">
        <v>35.97</v>
      </c>
      <c r="C14" s="2">
        <v>56.71</v>
      </c>
      <c r="D14" s="2">
        <v>35.65</v>
      </c>
      <c r="E14" s="2" t="s">
        <v>40</v>
      </c>
      <c r="F14" s="2" t="s">
        <v>40</v>
      </c>
      <c r="G14" s="2">
        <v>302.35000000000002</v>
      </c>
      <c r="H14" s="2" t="s">
        <v>40</v>
      </c>
    </row>
    <row r="15" spans="1:8" x14ac:dyDescent="0.25">
      <c r="A15" s="2" t="s">
        <v>98</v>
      </c>
      <c r="B15" s="2">
        <v>38.380000000000003</v>
      </c>
      <c r="C15" s="2">
        <v>41.18</v>
      </c>
      <c r="D15" s="2" t="s">
        <v>40</v>
      </c>
      <c r="E15" s="2">
        <v>97.46</v>
      </c>
      <c r="F15" s="2">
        <v>87.56</v>
      </c>
      <c r="G15" s="2">
        <v>391.06</v>
      </c>
      <c r="H15" s="2">
        <v>31.02</v>
      </c>
    </row>
    <row r="16" spans="1:8" x14ac:dyDescent="0.25">
      <c r="A16" s="2" t="s">
        <v>99</v>
      </c>
      <c r="B16" s="2">
        <v>28.96</v>
      </c>
      <c r="C16" s="2">
        <v>24.56</v>
      </c>
      <c r="D16" s="2" t="s">
        <v>40</v>
      </c>
      <c r="E16" s="2">
        <v>182.29</v>
      </c>
      <c r="F16" s="2">
        <v>150.56</v>
      </c>
      <c r="G16" s="2" t="s">
        <v>40</v>
      </c>
      <c r="H16" s="2">
        <v>31.06</v>
      </c>
    </row>
    <row r="17" spans="1:8" x14ac:dyDescent="0.25">
      <c r="A17" s="2" t="s">
        <v>100</v>
      </c>
      <c r="B17" s="2">
        <v>31.74</v>
      </c>
      <c r="C17" s="2">
        <v>30.16</v>
      </c>
      <c r="D17" s="2">
        <v>32.47</v>
      </c>
      <c r="E17" s="2">
        <v>177.85</v>
      </c>
      <c r="F17" s="2">
        <v>167.69</v>
      </c>
      <c r="G17" s="2" t="s">
        <v>40</v>
      </c>
      <c r="H17" s="2">
        <v>34.93</v>
      </c>
    </row>
    <row r="18" spans="1:8" x14ac:dyDescent="0.25">
      <c r="A18" s="2" t="s">
        <v>101</v>
      </c>
      <c r="B18" s="2" t="s">
        <v>40</v>
      </c>
      <c r="C18" s="2">
        <v>43.35</v>
      </c>
      <c r="D18" s="2" t="s">
        <v>40</v>
      </c>
      <c r="E18" s="2" t="s">
        <v>40</v>
      </c>
      <c r="F18" s="2" t="s">
        <v>40</v>
      </c>
      <c r="G18" s="2" t="s">
        <v>40</v>
      </c>
      <c r="H18" s="2" t="s">
        <v>40</v>
      </c>
    </row>
    <row r="19" spans="1:8" x14ac:dyDescent="0.25">
      <c r="A19" s="2" t="s">
        <v>102</v>
      </c>
      <c r="B19" s="2">
        <v>32.39</v>
      </c>
      <c r="C19" s="2">
        <v>32.61</v>
      </c>
      <c r="D19" s="2">
        <v>29.05</v>
      </c>
      <c r="E19" s="2">
        <v>113.76</v>
      </c>
      <c r="F19" s="2">
        <v>143.66</v>
      </c>
      <c r="G19" s="2">
        <v>79.709999999999994</v>
      </c>
      <c r="H19" s="2">
        <v>34.9</v>
      </c>
    </row>
    <row r="20" spans="1:8" x14ac:dyDescent="0.25">
      <c r="A20" s="2" t="s">
        <v>103</v>
      </c>
      <c r="B20" s="2" t="s">
        <v>40</v>
      </c>
      <c r="C20" s="2">
        <v>49.44</v>
      </c>
      <c r="D20" s="2" t="s">
        <v>40</v>
      </c>
      <c r="E20" s="2" t="s">
        <v>40</v>
      </c>
      <c r="F20" s="2">
        <v>32.69</v>
      </c>
      <c r="G20" s="2" t="s">
        <v>40</v>
      </c>
      <c r="H20" s="2">
        <v>60.68</v>
      </c>
    </row>
    <row r="21" spans="1:8" x14ac:dyDescent="0.25">
      <c r="A21" s="2" t="s">
        <v>104</v>
      </c>
      <c r="B21" s="2">
        <v>31</v>
      </c>
      <c r="C21" s="2">
        <v>21.15</v>
      </c>
      <c r="D21" s="2" t="s">
        <v>40</v>
      </c>
      <c r="E21" s="2">
        <v>95.72</v>
      </c>
      <c r="F21" s="2" t="s">
        <v>40</v>
      </c>
      <c r="G21" s="2" t="s">
        <v>40</v>
      </c>
      <c r="H21" s="2">
        <v>24.95</v>
      </c>
    </row>
    <row r="22" spans="1:8" x14ac:dyDescent="0.25">
      <c r="A22" s="2" t="s">
        <v>105</v>
      </c>
      <c r="B22" s="2">
        <v>28.05</v>
      </c>
      <c r="C22" s="2">
        <v>25.77</v>
      </c>
      <c r="D22" s="2">
        <v>29.54</v>
      </c>
      <c r="E22" s="2" t="s">
        <v>40</v>
      </c>
      <c r="F22" s="2" t="s">
        <v>40</v>
      </c>
      <c r="G22" s="2" t="s">
        <v>40</v>
      </c>
      <c r="H22" s="2" t="s">
        <v>40</v>
      </c>
    </row>
    <row r="23" spans="1:8" x14ac:dyDescent="0.25">
      <c r="A23" s="2" t="s">
        <v>106</v>
      </c>
      <c r="B23" s="2">
        <v>32.44</v>
      </c>
      <c r="C23" s="2">
        <v>19.28</v>
      </c>
      <c r="D23" s="2">
        <v>24.96</v>
      </c>
      <c r="E23" s="2" t="s">
        <v>40</v>
      </c>
      <c r="F23" s="2" t="s">
        <v>40</v>
      </c>
      <c r="G23" s="2">
        <v>141.94</v>
      </c>
      <c r="H23" s="2">
        <v>33.57</v>
      </c>
    </row>
    <row r="24" spans="1:8" x14ac:dyDescent="0.25">
      <c r="A24" s="2" t="s">
        <v>107</v>
      </c>
      <c r="B24" s="2">
        <v>38.83</v>
      </c>
      <c r="C24" s="2">
        <v>38.65</v>
      </c>
      <c r="D24" s="2">
        <v>33.299999999999997</v>
      </c>
      <c r="E24" s="2">
        <v>90.06</v>
      </c>
      <c r="F24" s="2">
        <v>95.14</v>
      </c>
      <c r="G24" s="2" t="s">
        <v>40</v>
      </c>
      <c r="H24" s="2">
        <v>55.55</v>
      </c>
    </row>
    <row r="25" spans="1:8" x14ac:dyDescent="0.25">
      <c r="A25" s="2" t="s">
        <v>108</v>
      </c>
      <c r="B25" s="2">
        <v>30.22</v>
      </c>
      <c r="C25" s="2">
        <v>48.67</v>
      </c>
      <c r="D25" s="2">
        <v>27.98</v>
      </c>
      <c r="E25" s="2">
        <v>254.29</v>
      </c>
      <c r="F25" s="2">
        <v>151.88999999999999</v>
      </c>
      <c r="G25" s="2">
        <v>232.39</v>
      </c>
      <c r="H25" s="2">
        <v>73.41</v>
      </c>
    </row>
    <row r="26" spans="1:8" x14ac:dyDescent="0.25">
      <c r="A26" s="2" t="s">
        <v>109</v>
      </c>
      <c r="B26" s="2">
        <v>31.49</v>
      </c>
      <c r="C26" s="2">
        <v>34.18</v>
      </c>
      <c r="D26" s="2">
        <v>29.34</v>
      </c>
      <c r="E26" s="2">
        <v>230.87</v>
      </c>
      <c r="F26" s="2">
        <v>127.51</v>
      </c>
      <c r="G26" s="2">
        <v>295.05</v>
      </c>
      <c r="H26" s="2">
        <v>46.79</v>
      </c>
    </row>
    <row r="27" spans="1:8" x14ac:dyDescent="0.25">
      <c r="A27" s="2" t="s">
        <v>110</v>
      </c>
      <c r="B27" s="2">
        <v>29.86</v>
      </c>
      <c r="C27" s="2">
        <v>37.090000000000003</v>
      </c>
      <c r="D27" s="2">
        <v>28.19</v>
      </c>
      <c r="E27" s="2" t="s">
        <v>40</v>
      </c>
      <c r="F27" s="2">
        <v>107.37</v>
      </c>
      <c r="G27" s="2" t="s">
        <v>40</v>
      </c>
      <c r="H27" s="2">
        <v>36.33</v>
      </c>
    </row>
    <row r="28" spans="1:8" x14ac:dyDescent="0.25">
      <c r="A28" s="2" t="s">
        <v>111</v>
      </c>
      <c r="B28" s="2">
        <v>33.619999999999997</v>
      </c>
      <c r="C28" s="2">
        <v>20.51</v>
      </c>
      <c r="D28" s="2" t="s">
        <v>40</v>
      </c>
      <c r="E28" s="2">
        <v>212.86</v>
      </c>
      <c r="F28" s="2" t="s">
        <v>40</v>
      </c>
      <c r="G28" s="2" t="s">
        <v>40</v>
      </c>
      <c r="H28" s="2">
        <v>80</v>
      </c>
    </row>
    <row r="29" spans="1:8" x14ac:dyDescent="0.25">
      <c r="A29" s="2" t="s">
        <v>112</v>
      </c>
      <c r="B29" s="2">
        <v>30.14</v>
      </c>
      <c r="C29" s="2">
        <v>38.6</v>
      </c>
      <c r="D29" s="2" t="s">
        <v>40</v>
      </c>
      <c r="E29" s="2">
        <v>124.45</v>
      </c>
      <c r="F29" s="2" t="s">
        <v>40</v>
      </c>
      <c r="G29" s="2" t="s">
        <v>40</v>
      </c>
      <c r="H29" s="2">
        <v>26.49</v>
      </c>
    </row>
    <row r="30" spans="1:8" x14ac:dyDescent="0.25">
      <c r="A30" s="12" t="s">
        <v>113</v>
      </c>
      <c r="B30" s="13">
        <f>AVERAGE(B3:B29)</f>
        <v>32.199565217391303</v>
      </c>
      <c r="C30" s="13">
        <f t="shared" ref="C30:H30" si="0">AVERAGE(C3:C29)</f>
        <v>34.161249999999995</v>
      </c>
      <c r="D30" s="13">
        <f t="shared" si="0"/>
        <v>30.465333333333334</v>
      </c>
      <c r="E30" s="13">
        <f t="shared" si="0"/>
        <v>151.43588235294118</v>
      </c>
      <c r="F30" s="13">
        <f t="shared" si="0"/>
        <v>110.08937500000002</v>
      </c>
      <c r="G30" s="13">
        <f t="shared" si="0"/>
        <v>235.727</v>
      </c>
      <c r="H30" s="13">
        <f t="shared" si="0"/>
        <v>40.436363636363637</v>
      </c>
    </row>
    <row r="31" spans="1:8" x14ac:dyDescent="0.25">
      <c r="A31" s="14" t="s">
        <v>114</v>
      </c>
      <c r="B31" s="14" t="s">
        <v>40</v>
      </c>
      <c r="C31" s="14" t="s">
        <v>40</v>
      </c>
      <c r="D31" s="14" t="s">
        <v>40</v>
      </c>
      <c r="E31" s="14" t="s">
        <v>40</v>
      </c>
      <c r="F31" s="14" t="s">
        <v>40</v>
      </c>
      <c r="G31" s="14" t="s">
        <v>40</v>
      </c>
      <c r="H31" s="14" t="s">
        <v>40</v>
      </c>
    </row>
    <row r="32" spans="1:8" x14ac:dyDescent="0.25">
      <c r="A32" s="14" t="s">
        <v>115</v>
      </c>
      <c r="B32" s="14" t="s">
        <v>40</v>
      </c>
      <c r="C32" s="14" t="s">
        <v>40</v>
      </c>
      <c r="D32" s="14" t="s">
        <v>40</v>
      </c>
      <c r="E32" s="14" t="s">
        <v>40</v>
      </c>
      <c r="F32" s="14" t="s">
        <v>40</v>
      </c>
      <c r="G32" s="14" t="s">
        <v>40</v>
      </c>
      <c r="H32" s="14" t="s">
        <v>40</v>
      </c>
    </row>
    <row r="33" spans="1:8" x14ac:dyDescent="0.25">
      <c r="A33" s="14" t="s">
        <v>116</v>
      </c>
      <c r="B33" s="14" t="s">
        <v>40</v>
      </c>
      <c r="C33" s="14" t="s">
        <v>40</v>
      </c>
      <c r="D33" s="14" t="s">
        <v>40</v>
      </c>
      <c r="E33" s="14"/>
      <c r="F33" s="14"/>
      <c r="G33" s="14"/>
      <c r="H33" s="14"/>
    </row>
    <row r="34" spans="1:8" x14ac:dyDescent="0.25">
      <c r="A34" s="14" t="s">
        <v>117</v>
      </c>
      <c r="B34" s="14" t="s">
        <v>40</v>
      </c>
      <c r="C34" s="14" t="s">
        <v>40</v>
      </c>
      <c r="D34" s="14" t="s">
        <v>40</v>
      </c>
      <c r="E34" s="14"/>
      <c r="F34" s="14"/>
      <c r="G34" s="14"/>
      <c r="H34" s="14"/>
    </row>
    <row r="35" spans="1:8" x14ac:dyDescent="0.25">
      <c r="A35" s="14" t="s">
        <v>118</v>
      </c>
      <c r="B35" s="14" t="s">
        <v>40</v>
      </c>
      <c r="C35" s="14" t="s">
        <v>40</v>
      </c>
      <c r="D35" s="14" t="s">
        <v>40</v>
      </c>
      <c r="E35" s="14"/>
      <c r="F35" s="14"/>
      <c r="G35" s="14"/>
      <c r="H35" s="14"/>
    </row>
    <row r="36" spans="1:8" x14ac:dyDescent="0.25">
      <c r="A36" s="14" t="s">
        <v>120</v>
      </c>
      <c r="B36" s="14" t="s">
        <v>40</v>
      </c>
      <c r="C36" s="14" t="s">
        <v>40</v>
      </c>
      <c r="D36" s="14" t="s">
        <v>40</v>
      </c>
      <c r="E36" s="14"/>
      <c r="F36" s="14"/>
      <c r="G36" s="14"/>
      <c r="H36" s="14"/>
    </row>
    <row r="37" spans="1:8" x14ac:dyDescent="0.25">
      <c r="A37" s="14" t="s">
        <v>121</v>
      </c>
      <c r="B37" s="14" t="s">
        <v>40</v>
      </c>
      <c r="C37" s="14" t="s">
        <v>40</v>
      </c>
      <c r="D37" s="14" t="s">
        <v>40</v>
      </c>
      <c r="E37" s="14"/>
      <c r="F37" s="14"/>
      <c r="G37" s="14"/>
      <c r="H37" s="14"/>
    </row>
    <row r="38" spans="1:8" x14ac:dyDescent="0.25">
      <c r="A38" s="14" t="s">
        <v>122</v>
      </c>
      <c r="B38" s="14" t="s">
        <v>40</v>
      </c>
      <c r="C38" s="14" t="s">
        <v>40</v>
      </c>
      <c r="D38" s="14" t="s">
        <v>40</v>
      </c>
      <c r="E38" s="14"/>
      <c r="F38" s="14"/>
      <c r="G38" s="14"/>
      <c r="H38" s="14"/>
    </row>
    <row r="39" spans="1:8" x14ac:dyDescent="0.25">
      <c r="A39" s="14" t="s">
        <v>123</v>
      </c>
      <c r="B39" s="14" t="s">
        <v>40</v>
      </c>
      <c r="C39" s="14" t="s">
        <v>40</v>
      </c>
      <c r="D39" s="14" t="s">
        <v>40</v>
      </c>
      <c r="E39" s="14"/>
      <c r="F39" s="14"/>
      <c r="G39" s="14"/>
      <c r="H39" s="14"/>
    </row>
    <row r="40" spans="1:8" x14ac:dyDescent="0.25">
      <c r="A40" s="14" t="s">
        <v>124</v>
      </c>
      <c r="B40" s="14" t="s">
        <v>40</v>
      </c>
      <c r="C40" s="14" t="s">
        <v>40</v>
      </c>
      <c r="D40" s="14" t="s">
        <v>40</v>
      </c>
      <c r="E40" s="14"/>
      <c r="F40" s="14"/>
      <c r="G40" s="14"/>
      <c r="H40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D1" workbookViewId="0">
      <selection activeCell="I5" sqref="I5"/>
    </sheetView>
  </sheetViews>
  <sheetFormatPr baseColWidth="10" defaultRowHeight="15" x14ac:dyDescent="0.25"/>
  <cols>
    <col min="1" max="1" width="38.7109375" customWidth="1"/>
    <col min="2" max="2" width="12.42578125" bestFit="1" customWidth="1"/>
    <col min="3" max="3" width="25.42578125" bestFit="1" customWidth="1"/>
    <col min="4" max="4" width="24.5703125" bestFit="1" customWidth="1"/>
    <col min="5" max="5" width="7" bestFit="1" customWidth="1"/>
  </cols>
  <sheetData>
    <row r="1" spans="1:5" x14ac:dyDescent="0.25">
      <c r="A1" s="11" t="s">
        <v>84</v>
      </c>
      <c r="B1" s="11" t="s">
        <v>76</v>
      </c>
      <c r="C1" s="11" t="s">
        <v>77</v>
      </c>
      <c r="D1" s="11" t="s">
        <v>78</v>
      </c>
      <c r="E1" s="11" t="s">
        <v>79</v>
      </c>
    </row>
    <row r="2" spans="1:5" x14ac:dyDescent="0.25">
      <c r="A2" s="12" t="s">
        <v>85</v>
      </c>
      <c r="B2" s="12">
        <v>45.42</v>
      </c>
      <c r="C2" s="12">
        <v>316</v>
      </c>
      <c r="D2" s="12">
        <v>145.41</v>
      </c>
      <c r="E2" s="12">
        <v>122</v>
      </c>
    </row>
    <row r="3" spans="1:5" x14ac:dyDescent="0.25">
      <c r="A3" s="2" t="s">
        <v>86</v>
      </c>
      <c r="B3" s="2">
        <v>31.32</v>
      </c>
      <c r="C3" s="2">
        <v>191.64</v>
      </c>
      <c r="D3" s="2" t="s">
        <v>40</v>
      </c>
      <c r="E3" s="2">
        <v>123.63</v>
      </c>
    </row>
    <row r="4" spans="1:5" x14ac:dyDescent="0.25">
      <c r="A4" s="2" t="s">
        <v>87</v>
      </c>
      <c r="B4" s="2" t="s">
        <v>40</v>
      </c>
      <c r="C4" s="2">
        <v>200.66</v>
      </c>
      <c r="D4" s="2">
        <v>138.16999999999999</v>
      </c>
      <c r="E4" s="2">
        <v>116.57</v>
      </c>
    </row>
    <row r="5" spans="1:5" x14ac:dyDescent="0.25">
      <c r="A5" s="2" t="s">
        <v>88</v>
      </c>
      <c r="B5" s="2" t="s">
        <v>40</v>
      </c>
      <c r="C5" s="2">
        <v>199.18</v>
      </c>
      <c r="D5" s="2">
        <v>134.25</v>
      </c>
      <c r="E5" s="2">
        <v>111.09</v>
      </c>
    </row>
    <row r="6" spans="1:5" x14ac:dyDescent="0.25">
      <c r="A6" s="2" t="s">
        <v>89</v>
      </c>
      <c r="B6" s="2">
        <v>56.43</v>
      </c>
      <c r="C6" s="2" t="s">
        <v>40</v>
      </c>
      <c r="D6" s="2">
        <v>109.53</v>
      </c>
      <c r="E6" s="2">
        <v>100.98</v>
      </c>
    </row>
    <row r="7" spans="1:5" x14ac:dyDescent="0.25">
      <c r="A7" s="2" t="s">
        <v>90</v>
      </c>
      <c r="B7" s="2">
        <v>53.64</v>
      </c>
      <c r="C7" s="2">
        <v>325.79000000000002</v>
      </c>
      <c r="D7" s="2" t="s">
        <v>40</v>
      </c>
      <c r="E7" s="2">
        <v>125.5</v>
      </c>
    </row>
    <row r="8" spans="1:5" x14ac:dyDescent="0.25">
      <c r="A8" s="2" t="s">
        <v>91</v>
      </c>
      <c r="B8" s="2">
        <v>46.4</v>
      </c>
      <c r="C8" s="2" t="s">
        <v>40</v>
      </c>
      <c r="D8" s="2" t="s">
        <v>40</v>
      </c>
      <c r="E8" s="2" t="s">
        <v>40</v>
      </c>
    </row>
    <row r="9" spans="1:5" x14ac:dyDescent="0.25">
      <c r="A9" s="2" t="s">
        <v>92</v>
      </c>
      <c r="B9" s="2">
        <v>572.20000000000005</v>
      </c>
      <c r="C9" s="2" t="s">
        <v>40</v>
      </c>
      <c r="D9" s="2" t="s">
        <v>40</v>
      </c>
      <c r="E9" s="2" t="s">
        <v>40</v>
      </c>
    </row>
    <row r="10" spans="1:5" x14ac:dyDescent="0.25">
      <c r="A10" s="2" t="s">
        <v>93</v>
      </c>
      <c r="B10" s="2">
        <v>52.52</v>
      </c>
      <c r="C10" s="2">
        <v>473.09</v>
      </c>
      <c r="D10" s="2">
        <v>246.49</v>
      </c>
      <c r="E10" s="2">
        <v>157.71</v>
      </c>
    </row>
    <row r="11" spans="1:5" x14ac:dyDescent="0.25">
      <c r="A11" s="12" t="s">
        <v>94</v>
      </c>
      <c r="B11" s="12">
        <v>45.27</v>
      </c>
      <c r="C11" s="12">
        <v>286.22000000000003</v>
      </c>
      <c r="D11" s="12">
        <v>151.75</v>
      </c>
      <c r="E11" s="12">
        <v>133.44</v>
      </c>
    </row>
    <row r="12" spans="1:5" x14ac:dyDescent="0.25">
      <c r="A12" s="2" t="s">
        <v>95</v>
      </c>
      <c r="B12" s="2" t="s">
        <v>40</v>
      </c>
      <c r="C12" s="2" t="s">
        <v>40</v>
      </c>
      <c r="D12" s="2" t="s">
        <v>40</v>
      </c>
      <c r="E12" s="2" t="s">
        <v>40</v>
      </c>
    </row>
    <row r="13" spans="1:5" x14ac:dyDescent="0.25">
      <c r="A13" s="2" t="s">
        <v>96</v>
      </c>
      <c r="B13" s="2">
        <v>44.66</v>
      </c>
      <c r="C13" s="2">
        <v>359.1</v>
      </c>
      <c r="D13" s="2">
        <v>144.88</v>
      </c>
      <c r="E13" s="2">
        <v>117.44</v>
      </c>
    </row>
    <row r="14" spans="1:5" x14ac:dyDescent="0.25">
      <c r="A14" s="2" t="s">
        <v>97</v>
      </c>
      <c r="B14" s="2">
        <v>55.09</v>
      </c>
      <c r="C14" s="2">
        <v>327.96</v>
      </c>
      <c r="D14" s="2">
        <v>259.39999999999998</v>
      </c>
      <c r="E14" s="2">
        <v>185.8</v>
      </c>
    </row>
    <row r="15" spans="1:5" x14ac:dyDescent="0.25">
      <c r="A15" s="2" t="s">
        <v>98</v>
      </c>
      <c r="B15" s="2" t="s">
        <v>40</v>
      </c>
      <c r="C15" s="2">
        <v>365.63</v>
      </c>
      <c r="D15" s="2" t="s">
        <v>40</v>
      </c>
      <c r="E15" s="2" t="s">
        <v>40</v>
      </c>
    </row>
    <row r="16" spans="1:5" x14ac:dyDescent="0.25">
      <c r="A16" s="2" t="s">
        <v>99</v>
      </c>
      <c r="B16" s="2">
        <v>47.12</v>
      </c>
      <c r="C16" s="2">
        <v>145.41999999999999</v>
      </c>
      <c r="D16" s="2">
        <v>133.84</v>
      </c>
      <c r="E16" s="2">
        <v>167.84</v>
      </c>
    </row>
    <row r="17" spans="1:5" x14ac:dyDescent="0.25">
      <c r="A17" s="2" t="s">
        <v>100</v>
      </c>
      <c r="B17" s="2">
        <v>50.86</v>
      </c>
      <c r="C17" s="2">
        <v>185.82</v>
      </c>
      <c r="D17" s="2">
        <v>132.43</v>
      </c>
      <c r="E17" s="2">
        <v>124.96</v>
      </c>
    </row>
    <row r="18" spans="1:5" x14ac:dyDescent="0.25">
      <c r="A18" s="2" t="s">
        <v>101</v>
      </c>
      <c r="B18" s="2">
        <v>51.6</v>
      </c>
      <c r="C18" s="2">
        <v>463.74</v>
      </c>
      <c r="D18" s="2" t="s">
        <v>40</v>
      </c>
      <c r="E18" s="2">
        <v>279</v>
      </c>
    </row>
    <row r="19" spans="1:5" x14ac:dyDescent="0.25">
      <c r="A19" s="2" t="s">
        <v>102</v>
      </c>
      <c r="B19" s="2">
        <v>44.19</v>
      </c>
      <c r="C19" s="2">
        <v>267.63</v>
      </c>
      <c r="D19" s="2">
        <v>148.63</v>
      </c>
      <c r="E19" s="2">
        <v>111.43</v>
      </c>
    </row>
    <row r="20" spans="1:5" x14ac:dyDescent="0.25">
      <c r="A20" s="2" t="s">
        <v>103</v>
      </c>
      <c r="B20" s="2">
        <v>62.34</v>
      </c>
      <c r="C20" s="2">
        <v>374.32</v>
      </c>
      <c r="D20" s="2" t="s">
        <v>40</v>
      </c>
      <c r="E20" s="2">
        <v>146.33000000000001</v>
      </c>
    </row>
    <row r="21" spans="1:5" x14ac:dyDescent="0.25">
      <c r="A21" s="2" t="s">
        <v>104</v>
      </c>
      <c r="B21" s="2">
        <v>55.53</v>
      </c>
      <c r="C21" s="2">
        <v>309</v>
      </c>
      <c r="D21" s="2">
        <v>133.38</v>
      </c>
      <c r="E21" s="2">
        <v>115</v>
      </c>
    </row>
    <row r="22" spans="1:5" x14ac:dyDescent="0.25">
      <c r="A22" s="2" t="s">
        <v>105</v>
      </c>
      <c r="B22" s="2">
        <v>50.1</v>
      </c>
      <c r="C22" s="2">
        <v>378.41</v>
      </c>
      <c r="D22" s="2">
        <v>161.31</v>
      </c>
      <c r="E22" s="2">
        <v>101.73</v>
      </c>
    </row>
    <row r="23" spans="1:5" x14ac:dyDescent="0.25">
      <c r="A23" s="2" t="s">
        <v>106</v>
      </c>
      <c r="B23" s="2">
        <v>49.34</v>
      </c>
      <c r="C23" s="2">
        <v>263.77999999999997</v>
      </c>
      <c r="D23" s="2" t="s">
        <v>40</v>
      </c>
      <c r="E23" s="2">
        <v>123.11</v>
      </c>
    </row>
    <row r="24" spans="1:5" x14ac:dyDescent="0.25">
      <c r="A24" s="2" t="s">
        <v>107</v>
      </c>
      <c r="B24" s="2">
        <v>41.43</v>
      </c>
      <c r="C24" s="2">
        <v>230.15</v>
      </c>
      <c r="D24" s="2" t="s">
        <v>40</v>
      </c>
      <c r="E24" s="2">
        <v>33.64</v>
      </c>
    </row>
    <row r="25" spans="1:5" x14ac:dyDescent="0.25">
      <c r="A25" s="2" t="s">
        <v>108</v>
      </c>
      <c r="B25" s="2">
        <v>38.93</v>
      </c>
      <c r="C25" s="2" t="s">
        <v>40</v>
      </c>
      <c r="D25" s="2">
        <v>153.91</v>
      </c>
      <c r="E25" s="2">
        <v>113.97</v>
      </c>
    </row>
    <row r="26" spans="1:5" x14ac:dyDescent="0.25">
      <c r="A26" s="2" t="s">
        <v>109</v>
      </c>
      <c r="B26" s="2">
        <v>45.67</v>
      </c>
      <c r="C26" s="2">
        <v>229.26</v>
      </c>
      <c r="D26" s="2">
        <v>205.97</v>
      </c>
      <c r="E26" s="2">
        <v>115.01</v>
      </c>
    </row>
    <row r="27" spans="1:5" x14ac:dyDescent="0.25">
      <c r="A27" s="2" t="s">
        <v>110</v>
      </c>
      <c r="B27" s="2">
        <v>42.6</v>
      </c>
      <c r="C27" s="2">
        <v>256.27999999999997</v>
      </c>
      <c r="D27" s="2">
        <v>148.79</v>
      </c>
      <c r="E27" s="2">
        <v>116.6</v>
      </c>
    </row>
    <row r="28" spans="1:5" x14ac:dyDescent="0.25">
      <c r="A28" s="2" t="s">
        <v>111</v>
      </c>
      <c r="B28" s="2">
        <v>49.93</v>
      </c>
      <c r="C28" s="2" t="s">
        <v>40</v>
      </c>
      <c r="D28" s="2" t="s">
        <v>40</v>
      </c>
      <c r="E28" s="2" t="s">
        <v>40</v>
      </c>
    </row>
    <row r="29" spans="1:5" x14ac:dyDescent="0.25">
      <c r="A29" s="2" t="s">
        <v>112</v>
      </c>
      <c r="B29" s="2">
        <v>53.58</v>
      </c>
      <c r="C29" s="2" t="s">
        <v>40</v>
      </c>
      <c r="D29" s="2" t="s">
        <v>40</v>
      </c>
      <c r="E29" s="2" t="s">
        <v>40</v>
      </c>
    </row>
    <row r="30" spans="1:5" x14ac:dyDescent="0.25">
      <c r="A30" s="12" t="s">
        <v>113</v>
      </c>
      <c r="B30" s="13">
        <v>35.549090909090914</v>
      </c>
      <c r="C30" s="13">
        <v>248.46454545454546</v>
      </c>
      <c r="D30" s="13">
        <v>129.38800000000001</v>
      </c>
      <c r="E30" s="13">
        <v>105.07666666666665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Superficie principais cultivos</vt:lpstr>
      <vt:lpstr>Produccions principais cultivos</vt:lpstr>
      <vt:lpstr>Censo Bovino</vt:lpstr>
      <vt:lpstr>Censo Porcino</vt:lpstr>
      <vt:lpstr>Produccion por especies</vt:lpstr>
      <vt:lpstr>Produccion leite total</vt:lpstr>
      <vt:lpstr>Produccion Leite na industria</vt:lpstr>
      <vt:lpstr>Precios agrícolas</vt:lpstr>
      <vt:lpstr>Precios gandaría</vt:lpstr>
      <vt:lpstr>Precios da terra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Lastra Perez, Lucas</dc:creator>
  <cp:lastModifiedBy>Barallobre Pazos, Sofia</cp:lastModifiedBy>
  <dcterms:created xsi:type="dcterms:W3CDTF">2024-10-23T11:28:40Z</dcterms:created>
  <dcterms:modified xsi:type="dcterms:W3CDTF">2024-11-19T15:15:22Z</dcterms:modified>
</cp:coreProperties>
</file>