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19200" windowHeight="4740" tabRatio="732" activeTab="0"/>
  </bookViews>
  <sheets>
    <sheet name="Consumo materias primas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<sst xmlns="http://schemas.openxmlformats.org/spreadsheetml/2006/main" count="28" uniqueCount="28">
  <si>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Forma de adquisición (%)</t>
  </si>
  <si>
    <t>CLASIFICACIÓN DAS MATERIAS PRIMAS</t>
  </si>
  <si>
    <t>Compra independente</t>
  </si>
  <si>
    <t>Compra integrada en grupos</t>
  </si>
  <si>
    <t>Cereais, os seus produtos e subprodutos</t>
  </si>
  <si>
    <t>Cereais</t>
  </si>
  <si>
    <t>Subprodutos de cereais</t>
  </si>
  <si>
    <t>Sementes oleaxinosas</t>
  </si>
  <si>
    <t>Aceites</t>
  </si>
  <si>
    <t>Fariñas de extracción</t>
  </si>
  <si>
    <t>Sementes de leguminosas, os seus produtos e subprodutos</t>
  </si>
  <si>
    <t>Tubérculos, raíces, os seus produtos e subprodutos</t>
  </si>
  <si>
    <t>Outras sementes e froitas, os seus produtos e subprodutos</t>
  </si>
  <si>
    <t>Forraxes</t>
  </si>
  <si>
    <t>Outras plantas, os seus produtos e subprodutos</t>
  </si>
  <si>
    <t>Produtos lácteos</t>
  </si>
  <si>
    <t>Produtos de animais terrestres</t>
  </si>
  <si>
    <t>Peixes, outros animais mariños, os seus produtos e subprodutos</t>
  </si>
  <si>
    <t>Minerais</t>
  </si>
  <si>
    <t>Produtos diversos</t>
  </si>
  <si>
    <t>Sementes oleaxinosas, froitos oleaxinosos, os seus produtos e subprodutos</t>
  </si>
  <si>
    <t>Importado</t>
  </si>
  <si>
    <t>Nacional</t>
  </si>
  <si>
    <t>Orixe (% aprox.)</t>
  </si>
  <si>
    <t>Outros</t>
  </si>
  <si>
    <t xml:space="preserve">TOTAL MATERIAS PRIMAS UTILIZADAS </t>
  </si>
  <si>
    <t>Tn/Ano</t>
  </si>
  <si>
    <t>Enquisa de Consumo de Materias Primas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</si>
</sst>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.00\ _P_t_s_-;\-* #,##0.00\ _P_t_s_-;_-* &quot;-&quot;??\ _P_t_s_-;_-@_-"/>
    <numFmt numFmtId="177" formatCode="_-* #,##0.000\ _P_t_s_-;\-* #,##0.000\ _P_t_s_-;_-* &quot;-&quot;??\ _P_t_s_-;_-@_-"/>
    <numFmt numFmtId="178" formatCode="#,##0.000_ ;\-#,##0.000\ "/>
    <numFmt numFmtId="179" formatCode="_-* #,##0.000\ _€_-;\-* #,##0.000\ _€_-;_-* &quot;-&quot;?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vertical="center"/>
    </xf>
    <xf numFmtId="10" fontId="38" fillId="0" borderId="10" xfId="0" applyNumberFormat="1" applyFont="1" applyBorder="1" applyAlignment="1">
      <alignment/>
    </xf>
    <xf numFmtId="10" fontId="38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0" fontId="39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0" fontId="38" fillId="0" borderId="10" xfId="0" applyNumberFormat="1" applyFont="1" applyBorder="1" applyAlignment="1">
      <alignment horizontal="center"/>
    </xf>
    <xf numFmtId="10" fontId="38" fillId="0" borderId="10" xfId="0" applyNumberFormat="1" applyFont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0" fontId="40" fillId="15" borderId="14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/>
    </xf>
    <xf numFmtId="0" fontId="38" fillId="3" borderId="15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vertical="center"/>
    </xf>
    <xf numFmtId="0" fontId="38" fillId="3" borderId="21" xfId="0" applyFont="1" applyFill="1" applyBorder="1" applyAlignment="1">
      <alignment vertical="center"/>
    </xf>
    <xf numFmtId="0" fontId="38" fillId="3" borderId="19" xfId="0" applyFont="1" applyFill="1" applyBorder="1" applyAlignment="1">
      <alignment horizontal="center" wrapText="1"/>
    </xf>
    <xf numFmtId="0" fontId="38" fillId="3" borderId="20" xfId="0" applyFont="1" applyFill="1" applyBorder="1" applyAlignment="1">
      <alignment horizontal="center" wrapText="1"/>
    </xf>
    <xf numFmtId="0" fontId="38" fillId="3" borderId="21" xfId="0" applyFont="1" applyFill="1" applyBorder="1" applyAlignment="1">
      <alignment horizontal="center" wrapText="1"/>
    </xf>
    <xf numFmtId="0" fontId="38" fillId="3" borderId="10" xfId="0" applyFont="1" applyFill="1" applyBorder="1" applyAlignment="1">
      <alignment horizontal="center" wrapText="1"/>
    </xf>
    <xf numFmtId="0" fontId="39" fillId="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1%20trimestre\Consumo_materias_primas_1T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2%20Trimestre\Consumo_materias_primas_2T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3%20trimestre\Consumo_materias_primas_3T_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Enquisa%204&#186;%20trimestre\Resumo%204&#186;%20trimestre\Agafac_Datos%20de%20Consumo%202016_4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o materias primas"/>
    </sheetNames>
    <sheetDataSet>
      <sheetData sheetId="0">
        <row r="7">
          <cell r="E7">
            <v>382903.27</v>
          </cell>
        </row>
        <row r="8">
          <cell r="E8">
            <v>46543.8</v>
          </cell>
        </row>
        <row r="9">
          <cell r="E9">
            <v>17146.69</v>
          </cell>
        </row>
        <row r="10">
          <cell r="E10">
            <v>2412.26</v>
          </cell>
        </row>
        <row r="11">
          <cell r="E11">
            <v>163470.13</v>
          </cell>
        </row>
        <row r="12">
          <cell r="E12">
            <v>1445.12</v>
          </cell>
        </row>
        <row r="13">
          <cell r="E13">
            <v>14177.99</v>
          </cell>
        </row>
        <row r="14">
          <cell r="E14">
            <v>332.28</v>
          </cell>
        </row>
        <row r="15">
          <cell r="E15">
            <v>13011.21</v>
          </cell>
        </row>
        <row r="16">
          <cell r="E16">
            <v>3.51</v>
          </cell>
        </row>
        <row r="17">
          <cell r="E17">
            <v>594.54</v>
          </cell>
        </row>
        <row r="18">
          <cell r="E18">
            <v>7246.76</v>
          </cell>
        </row>
        <row r="19">
          <cell r="E19">
            <v>202.33</v>
          </cell>
        </row>
        <row r="20">
          <cell r="E20">
            <v>22581</v>
          </cell>
        </row>
        <row r="21">
          <cell r="E21">
            <v>2905.1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mo materias primas"/>
    </sheetNames>
    <sheetDataSet>
      <sheetData sheetId="0">
        <row r="7">
          <cell r="E7">
            <v>393036.35</v>
          </cell>
        </row>
        <row r="8">
          <cell r="E8">
            <v>44395.98</v>
          </cell>
        </row>
        <row r="9">
          <cell r="E9">
            <v>16860.58</v>
          </cell>
        </row>
        <row r="10">
          <cell r="E10">
            <v>2391.91</v>
          </cell>
        </row>
        <row r="11">
          <cell r="E11">
            <v>158421.73</v>
          </cell>
        </row>
        <row r="12">
          <cell r="E12">
            <v>1358.31</v>
          </cell>
        </row>
        <row r="13">
          <cell r="E13">
            <v>12889.28</v>
          </cell>
        </row>
        <row r="14">
          <cell r="E14">
            <v>362.08</v>
          </cell>
        </row>
        <row r="15">
          <cell r="E15">
            <v>13064.15</v>
          </cell>
        </row>
        <row r="16">
          <cell r="E16">
            <v>31.61</v>
          </cell>
        </row>
        <row r="17">
          <cell r="E17">
            <v>669.83</v>
          </cell>
        </row>
        <row r="18">
          <cell r="E18">
            <v>6554.3</v>
          </cell>
        </row>
        <row r="19">
          <cell r="E19">
            <v>188.08</v>
          </cell>
        </row>
        <row r="20">
          <cell r="E20">
            <v>22066.46</v>
          </cell>
        </row>
        <row r="21">
          <cell r="E21">
            <v>3086.65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umo materias primas"/>
    </sheetNames>
    <sheetDataSet>
      <sheetData sheetId="0">
        <row r="7">
          <cell r="E7">
            <v>389668.76</v>
          </cell>
        </row>
        <row r="8">
          <cell r="E8">
            <v>42511.6</v>
          </cell>
        </row>
        <row r="9">
          <cell r="E9">
            <v>13819</v>
          </cell>
        </row>
        <row r="10">
          <cell r="E10">
            <v>2402.07</v>
          </cell>
        </row>
        <row r="11">
          <cell r="E11">
            <v>158761.14</v>
          </cell>
        </row>
        <row r="12">
          <cell r="E12">
            <v>1196.26</v>
          </cell>
        </row>
        <row r="13">
          <cell r="E13">
            <v>12527.71</v>
          </cell>
        </row>
        <row r="14">
          <cell r="E14">
            <v>400.29</v>
          </cell>
        </row>
        <row r="15">
          <cell r="E15">
            <v>12392.14</v>
          </cell>
        </row>
        <row r="16">
          <cell r="E16">
            <v>3.81</v>
          </cell>
        </row>
        <row r="17">
          <cell r="E17">
            <v>555.45</v>
          </cell>
        </row>
        <row r="18">
          <cell r="E18">
            <v>7398.9</v>
          </cell>
        </row>
        <row r="19">
          <cell r="E19">
            <v>191.26</v>
          </cell>
        </row>
        <row r="20">
          <cell r="E20">
            <v>21895.43</v>
          </cell>
        </row>
        <row r="21">
          <cell r="E21">
            <v>3244.86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CONSUMO MP 2016"/>
      <sheetName val="XUNCOGA"/>
      <sheetName val="XALLAS_S_COMBA"/>
      <sheetName val="SEVERIANO AGROC"/>
      <sheetName val="SARRIANA_P"/>
      <sheetName val="PROGANDO"/>
      <sheetName val="PLANTEL_BET"/>
      <sheetName val="PIGARCRE"/>
      <sheetName val="PICO SACRO"/>
      <sheetName val="P_SIL"/>
      <sheetName val="P_NANFOR_BEGONTE"/>
      <sheetName val="P_NANFOR"/>
      <sheetName val="P_FAUNA"/>
      <sheetName val="P_DUMBRIA"/>
      <sheetName val="P_ALBORES"/>
      <sheetName val="NUTRIPOR"/>
      <sheetName val="NUTER_S_PEDRO"/>
      <sheetName val="NUTER_PORRIÑO"/>
      <sheetName val="NUTER_LUGO"/>
      <sheetName val="NUDESA"/>
      <sheetName val="NUCAMSA"/>
      <sheetName val="NORGASA"/>
      <sheetName val="MELISANTO"/>
      <sheetName val="MARCELINO"/>
      <sheetName val="IRMANDIÑOS RIBADEO"/>
      <sheetName val="IRMANDIÑOS BARREIROS"/>
      <sheetName val="GRANJA_S_LORENZO"/>
      <sheetName val="FEIRACO"/>
      <sheetName val="EVIALIS"/>
      <sheetName val="CUSOVIAME"/>
      <sheetName val="CREMOVA"/>
      <sheetName val="COREN_FABR_II"/>
      <sheetName val="COREN_FABR_I"/>
      <sheetName val="COREN_COAGA"/>
      <sheetName val="COREN_AGROIN"/>
      <sheetName val="COREBER"/>
      <sheetName val="COPORC"/>
      <sheetName val="COPAGRO"/>
      <sheetName val="COGASAR"/>
      <sheetName val="CODEIRA"/>
      <sheetName val="COBA_VALES"/>
      <sheetName val="CESAR CARNERO"/>
      <sheetName val="CENTRAL FRADES"/>
      <sheetName val="CECOAGRO"/>
      <sheetName val="BOGRAO"/>
      <sheetName val="BENJ_VALLEDOR"/>
      <sheetName val="AVICOLA GAL"/>
      <sheetName val="AL_CHAO_M"/>
      <sheetName val="AIRA"/>
      <sheetName val="AGROSONEIRA"/>
    </sheetNames>
    <sheetDataSet>
      <sheetData sheetId="1">
        <row r="11">
          <cell r="F11">
            <v>78893.49275899997</v>
          </cell>
        </row>
        <row r="12">
          <cell r="F12">
            <v>119505.855709</v>
          </cell>
        </row>
        <row r="13">
          <cell r="F13">
            <v>202711.79755899997</v>
          </cell>
        </row>
        <row r="14">
          <cell r="F14">
            <v>605.4785660000001</v>
          </cell>
        </row>
        <row r="16">
          <cell r="F16">
            <v>15865.662069999998</v>
          </cell>
        </row>
        <row r="17">
          <cell r="F17">
            <v>2403.3199999999997</v>
          </cell>
        </row>
        <row r="18">
          <cell r="F18">
            <v>22623.914546000007</v>
          </cell>
        </row>
        <row r="19">
          <cell r="F19">
            <v>4082.43</v>
          </cell>
        </row>
        <row r="22">
          <cell r="F22">
            <v>3135</v>
          </cell>
        </row>
        <row r="23">
          <cell r="F23">
            <v>3586.5499999999997</v>
          </cell>
        </row>
        <row r="24">
          <cell r="F24">
            <v>250.864</v>
          </cell>
        </row>
        <row r="26">
          <cell r="F26">
            <v>6919.21</v>
          </cell>
        </row>
        <row r="28">
          <cell r="F28">
            <v>2143.099636</v>
          </cell>
        </row>
        <row r="30">
          <cell r="F30">
            <v>40971.440459</v>
          </cell>
        </row>
        <row r="31">
          <cell r="F31">
            <v>3023.536</v>
          </cell>
        </row>
        <row r="32">
          <cell r="F32">
            <v>105079.31160399999</v>
          </cell>
        </row>
        <row r="33">
          <cell r="F33">
            <v>8387.03737</v>
          </cell>
        </row>
        <row r="34">
          <cell r="F34">
            <v>6722.302308999999</v>
          </cell>
        </row>
        <row r="37">
          <cell r="F37">
            <v>1124.98163</v>
          </cell>
        </row>
        <row r="39">
          <cell r="F39">
            <v>6558.453238999999</v>
          </cell>
        </row>
        <row r="40">
          <cell r="F40">
            <v>5519.641695000001</v>
          </cell>
        </row>
        <row r="42">
          <cell r="F42">
            <v>63.239999999999995</v>
          </cell>
        </row>
        <row r="43">
          <cell r="F43">
            <v>1.33527</v>
          </cell>
        </row>
        <row r="46">
          <cell r="F46">
            <v>420.87</v>
          </cell>
        </row>
        <row r="48">
          <cell r="F48">
            <v>4909.325000000001</v>
          </cell>
        </row>
        <row r="50">
          <cell r="F50">
            <v>7364.318</v>
          </cell>
        </row>
        <row r="53">
          <cell r="F53">
            <v>3.944</v>
          </cell>
        </row>
        <row r="56">
          <cell r="F56">
            <v>565.46925</v>
          </cell>
        </row>
        <row r="61">
          <cell r="F61">
            <v>5259.606099999999</v>
          </cell>
        </row>
        <row r="62">
          <cell r="F62">
            <v>1112</v>
          </cell>
        </row>
        <row r="65">
          <cell r="F65">
            <v>188.57875</v>
          </cell>
        </row>
        <row r="66">
          <cell r="F66">
            <v>6.047000000000001</v>
          </cell>
        </row>
        <row r="70">
          <cell r="F70">
            <v>11956.390034999999</v>
          </cell>
        </row>
        <row r="71">
          <cell r="F71">
            <v>409.649684</v>
          </cell>
        </row>
        <row r="72">
          <cell r="F72">
            <v>2747.2901940000006</v>
          </cell>
        </row>
        <row r="73">
          <cell r="F73">
            <v>3476.562995</v>
          </cell>
        </row>
        <row r="74">
          <cell r="F74">
            <v>2673.345093</v>
          </cell>
        </row>
        <row r="75">
          <cell r="F75">
            <v>392.75056499999994</v>
          </cell>
        </row>
        <row r="78">
          <cell r="F78">
            <v>14</v>
          </cell>
        </row>
        <row r="79">
          <cell r="F79">
            <v>815.211785</v>
          </cell>
        </row>
        <row r="80">
          <cell r="F80">
            <v>2021.7099300000002</v>
          </cell>
        </row>
        <row r="81">
          <cell r="F81">
            <v>493.77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view="pageLayout" zoomScaleNormal="85" workbookViewId="0" topLeftCell="A1">
      <selection activeCell="H23" sqref="H23"/>
    </sheetView>
  </sheetViews>
  <sheetFormatPr defaultColWidth="11.421875" defaultRowHeight="15"/>
  <cols>
    <col min="1" max="1" width="25.421875" style="0" customWidth="1"/>
    <col min="5" max="5" width="11.7109375" style="0" bestFit="1" customWidth="1"/>
    <col min="11" max="11" width="12.421875" style="0" bestFit="1" customWidth="1"/>
  </cols>
  <sheetData>
    <row r="3" ht="15">
      <c r="A3" s="1" t="s">
        <v>27</v>
      </c>
    </row>
    <row r="4" spans="6:10" ht="15" customHeight="1">
      <c r="F4" s="23" t="s">
        <v>0</v>
      </c>
      <c r="G4" s="24"/>
      <c r="H4" s="25"/>
      <c r="I4" s="26" t="s">
        <v>23</v>
      </c>
      <c r="J4" s="26"/>
    </row>
    <row r="5" spans="1:10" ht="15" customHeight="1">
      <c r="A5" s="12" t="s">
        <v>1</v>
      </c>
      <c r="B5" s="13"/>
      <c r="C5" s="13"/>
      <c r="D5" s="14"/>
      <c r="E5" s="15" t="s">
        <v>26</v>
      </c>
      <c r="F5" s="16" t="s">
        <v>2</v>
      </c>
      <c r="G5" s="16" t="s">
        <v>3</v>
      </c>
      <c r="H5" s="16" t="s">
        <v>24</v>
      </c>
      <c r="I5" s="17" t="s">
        <v>21</v>
      </c>
      <c r="J5" s="17" t="s">
        <v>22</v>
      </c>
    </row>
    <row r="6" spans="1:10" ht="20.25" customHeight="1">
      <c r="A6" s="18"/>
      <c r="B6" s="19"/>
      <c r="C6" s="19"/>
      <c r="D6" s="20"/>
      <c r="E6" s="21"/>
      <c r="F6" s="21"/>
      <c r="G6" s="21"/>
      <c r="H6" s="21"/>
      <c r="I6" s="22"/>
      <c r="J6" s="22"/>
    </row>
    <row r="7" spans="1:10" ht="15">
      <c r="A7" s="27" t="s">
        <v>4</v>
      </c>
      <c r="B7" s="28"/>
      <c r="C7" s="29" t="s">
        <v>5</v>
      </c>
      <c r="D7" s="29"/>
      <c r="E7" s="2">
        <f>'[1]Consumo materias primas'!$E$7+'[2]Consumo materias primas'!$E$7+'[3]Consumo materias primas'!$E$7+'[4]CONSUMO MP 2016'!$F$11+'[4]CONSUMO MP 2016'!$F$12+'[4]CONSUMO MP 2016'!$F$13+'[4]CONSUMO MP 2016'!$F$14</f>
        <v>1567325.004593</v>
      </c>
      <c r="F7" s="4">
        <v>0.5056</v>
      </c>
      <c r="G7" s="4">
        <v>0.4737</v>
      </c>
      <c r="H7" s="4">
        <v>0.0207</v>
      </c>
      <c r="I7" s="4">
        <v>0.8613</v>
      </c>
      <c r="J7" s="4">
        <v>0.1387</v>
      </c>
    </row>
    <row r="8" spans="1:10" ht="15">
      <c r="A8" s="30"/>
      <c r="B8" s="31"/>
      <c r="C8" s="29" t="s">
        <v>6</v>
      </c>
      <c r="D8" s="29"/>
      <c r="E8" s="2">
        <f>'[1]Consumo materias primas'!$E$8+'[2]Consumo materias primas'!$E$8+'[3]Consumo materias primas'!$E$8+'[4]CONSUMO MP 2016'!$F$16+'[4]CONSUMO MP 2016'!$F$17+'[4]CONSUMO MP 2016'!$F$18+'[4]CONSUMO MP 2016'!$F$19</f>
        <v>178426.706616</v>
      </c>
      <c r="F8" s="4">
        <v>0.438</v>
      </c>
      <c r="G8" s="4">
        <v>0.5535</v>
      </c>
      <c r="H8" s="4">
        <v>0.0085</v>
      </c>
      <c r="I8" s="4">
        <v>0.2692</v>
      </c>
      <c r="J8" s="4">
        <v>0.7308</v>
      </c>
    </row>
    <row r="9" spans="1:10" ht="15">
      <c r="A9" s="32" t="s">
        <v>20</v>
      </c>
      <c r="B9" s="32"/>
      <c r="C9" s="29" t="s">
        <v>7</v>
      </c>
      <c r="D9" s="29"/>
      <c r="E9" s="2">
        <f>'[1]Consumo materias primas'!$E$9+'[2]Consumo materias primas'!$E$9+'[3]Consumo materias primas'!$E$9+'[4]CONSUMO MP 2016'!$F$22+'[4]CONSUMO MP 2016'!$F$23+'[4]CONSUMO MP 2016'!$F$24+'[4]CONSUMO MP 2016'!$F$26</f>
        <v>61717.89400000001</v>
      </c>
      <c r="F9" s="4">
        <v>0.3539</v>
      </c>
      <c r="G9" s="4">
        <v>0.6253</v>
      </c>
      <c r="H9" s="4">
        <v>0.0208</v>
      </c>
      <c r="I9" s="4">
        <v>0.7572</v>
      </c>
      <c r="J9" s="4">
        <v>0.2428</v>
      </c>
    </row>
    <row r="10" spans="1:10" ht="15">
      <c r="A10" s="32"/>
      <c r="B10" s="32"/>
      <c r="C10" s="29" t="s">
        <v>8</v>
      </c>
      <c r="D10" s="29"/>
      <c r="E10" s="2">
        <f>'[1]Consumo materias primas'!$E$10+'[2]Consumo materias primas'!$E$10+'[3]Consumo materias primas'!$E$10+'[4]CONSUMO MP 2016'!$F$28</f>
        <v>9349.339636</v>
      </c>
      <c r="F10" s="4">
        <v>0.5135</v>
      </c>
      <c r="G10" s="4">
        <v>0.4865</v>
      </c>
      <c r="H10" s="10"/>
      <c r="I10" s="4">
        <v>0.4226</v>
      </c>
      <c r="J10" s="4">
        <v>0.5774</v>
      </c>
    </row>
    <row r="11" spans="1:10" ht="15">
      <c r="A11" s="32"/>
      <c r="B11" s="32"/>
      <c r="C11" s="33" t="s">
        <v>9</v>
      </c>
      <c r="D11" s="34"/>
      <c r="E11" s="3">
        <f>'[1]Consumo materias primas'!$E$11+'[2]Consumo materias primas'!$E$11+'[3]Consumo materias primas'!$E$11+'[4]CONSUMO MP 2016'!$F$30+'[4]CONSUMO MP 2016'!$F$31+'[4]CONSUMO MP 2016'!$F$32+'[4]CONSUMO MP 2016'!$F$33+'[4]CONSUMO MP 2016'!$F$34</f>
        <v>644836.627742</v>
      </c>
      <c r="F11" s="4">
        <v>0.4375</v>
      </c>
      <c r="G11" s="4">
        <v>0.5528</v>
      </c>
      <c r="H11" s="4">
        <v>0.0097</v>
      </c>
      <c r="I11" s="4">
        <v>0.9804</v>
      </c>
      <c r="J11" s="4">
        <v>0.0196</v>
      </c>
    </row>
    <row r="12" spans="1:13" ht="15.75" customHeight="1">
      <c r="A12" s="32" t="s">
        <v>10</v>
      </c>
      <c r="B12" s="32"/>
      <c r="C12" s="32"/>
      <c r="D12" s="32"/>
      <c r="E12" s="8">
        <f>'[1]Consumo materias primas'!$E$12+'[2]Consumo materias primas'!$E$12+'[3]Consumo materias primas'!$E$12+'[4]CONSUMO MP 2016'!$F$37</f>
        <v>5124.67163</v>
      </c>
      <c r="F12" s="4">
        <v>0.25</v>
      </c>
      <c r="G12" s="5">
        <v>0.75</v>
      </c>
      <c r="H12" s="11"/>
      <c r="I12" s="5">
        <v>0.9867</v>
      </c>
      <c r="J12" s="5">
        <v>0.0133</v>
      </c>
      <c r="M12" s="9"/>
    </row>
    <row r="13" spans="1:10" ht="15">
      <c r="A13" s="32" t="s">
        <v>11</v>
      </c>
      <c r="B13" s="32"/>
      <c r="C13" s="32"/>
      <c r="D13" s="32"/>
      <c r="E13" s="8">
        <f>'[1]Consumo materias primas'!$E$13+'[2]Consumo materias primas'!$E$13+'[3]Consumo materias primas'!$E$13+'[4]CONSUMO MP 2016'!$F$39+'[4]CONSUMO MP 2016'!$F$40+'[4]CONSUMO MP 2016'!$F$42+'[4]CONSUMO MP 2016'!$F$43</f>
        <v>51737.65020399999</v>
      </c>
      <c r="F13" s="5">
        <v>0.3796</v>
      </c>
      <c r="G13" s="5">
        <v>0.6035</v>
      </c>
      <c r="H13" s="5">
        <v>0.0169</v>
      </c>
      <c r="I13" s="5">
        <v>0.7069</v>
      </c>
      <c r="J13" s="5">
        <v>0.2931</v>
      </c>
    </row>
    <row r="14" spans="1:10" ht="15">
      <c r="A14" s="32" t="s">
        <v>12</v>
      </c>
      <c r="B14" s="32"/>
      <c r="C14" s="32"/>
      <c r="D14" s="32"/>
      <c r="E14" s="8">
        <f>'[1]Consumo materias primas'!$E$14+'[2]Consumo materias primas'!$E$14+'[3]Consumo materias primas'!$E$14+'[4]CONSUMO MP 2016'!$F$46</f>
        <v>1515.52</v>
      </c>
      <c r="F14" s="5">
        <v>0.5294</v>
      </c>
      <c r="G14" s="5">
        <v>0.4706</v>
      </c>
      <c r="H14" s="5"/>
      <c r="I14" s="5">
        <v>0.3382</v>
      </c>
      <c r="J14" s="5">
        <v>0.6618</v>
      </c>
    </row>
    <row r="15" spans="1:10" ht="15">
      <c r="A15" s="35" t="s">
        <v>13</v>
      </c>
      <c r="B15" s="36"/>
      <c r="C15" s="36"/>
      <c r="D15" s="37"/>
      <c r="E15" s="2">
        <f>'[1]Consumo materias primas'!$E$15+'[2]Consumo materias primas'!$E$15+'[3]Consumo materias primas'!$E$15+'[4]CONSUMO MP 2016'!$F$48+'[4]CONSUMO MP 2016'!$F$50</f>
        <v>50741.143</v>
      </c>
      <c r="F15" s="4">
        <v>0.4925</v>
      </c>
      <c r="G15" s="4">
        <v>0.4716</v>
      </c>
      <c r="H15" s="4">
        <v>0.0359</v>
      </c>
      <c r="I15" s="4">
        <v>0.0065</v>
      </c>
      <c r="J15" s="4">
        <v>0.9935</v>
      </c>
    </row>
    <row r="16" spans="1:10" ht="15">
      <c r="A16" s="38" t="s">
        <v>14</v>
      </c>
      <c r="B16" s="38"/>
      <c r="C16" s="38"/>
      <c r="D16" s="38"/>
      <c r="E16" s="2">
        <f>'[1]Consumo materias primas'!$E$16+'[2]Consumo materias primas'!$E$16+'[3]Consumo materias primas'!$E$16+'[4]CONSUMO MP 2016'!$F$53</f>
        <v>42.874</v>
      </c>
      <c r="F16" s="4"/>
      <c r="G16" s="10"/>
      <c r="H16" s="10"/>
      <c r="I16" s="10">
        <v>1</v>
      </c>
      <c r="J16" s="10"/>
    </row>
    <row r="17" spans="1:10" ht="15">
      <c r="A17" s="38" t="s">
        <v>15</v>
      </c>
      <c r="B17" s="38"/>
      <c r="C17" s="38"/>
      <c r="D17" s="38"/>
      <c r="E17" s="2">
        <f>'[1]Consumo materias primas'!$E$17+'[2]Consumo materias primas'!$E$17+'[3]Consumo materias primas'!$E$17+'[4]CONSUMO MP 2016'!$F$56</f>
        <v>2385.28925</v>
      </c>
      <c r="F17" s="4">
        <v>0.7054</v>
      </c>
      <c r="G17" s="4">
        <v>0.2844</v>
      </c>
      <c r="H17" s="10">
        <v>0.0102</v>
      </c>
      <c r="I17" s="4">
        <v>0.1527</v>
      </c>
      <c r="J17" s="4">
        <v>0.8473</v>
      </c>
    </row>
    <row r="18" spans="1:10" ht="15">
      <c r="A18" s="38" t="s">
        <v>16</v>
      </c>
      <c r="B18" s="38"/>
      <c r="C18" s="38"/>
      <c r="D18" s="38"/>
      <c r="E18" s="2">
        <f>'[1]Consumo materias primas'!$E$18+'[2]Consumo materias primas'!$E$18+'[3]Consumo materias primas'!$E$18+'[4]CONSUMO MP 2016'!$F$61+'[4]CONSUMO MP 2016'!$F$62</f>
        <v>27571.566099999996</v>
      </c>
      <c r="F18" s="4">
        <v>0.5005</v>
      </c>
      <c r="G18" s="4">
        <v>0.4995</v>
      </c>
      <c r="H18" s="10"/>
      <c r="I18" s="4">
        <v>0.009</v>
      </c>
      <c r="J18" s="4">
        <v>0.991</v>
      </c>
    </row>
    <row r="19" spans="1:10" ht="15">
      <c r="A19" s="32" t="s">
        <v>17</v>
      </c>
      <c r="B19" s="32"/>
      <c r="C19" s="32"/>
      <c r="D19" s="32"/>
      <c r="E19" s="8">
        <f>'[1]Consumo materias primas'!$E$19+'[2]Consumo materias primas'!$E$19+'[3]Consumo materias primas'!$E$19+'[4]CONSUMO MP 2016'!$F$65+'[4]CONSUMO MP 2016'!$F$66</f>
        <v>776.2957500000001</v>
      </c>
      <c r="F19" s="5">
        <v>0.9897</v>
      </c>
      <c r="G19" s="11">
        <v>0.0103</v>
      </c>
      <c r="H19" s="11"/>
      <c r="I19" s="5">
        <v>0.0343</v>
      </c>
      <c r="J19" s="5">
        <v>0.9657</v>
      </c>
    </row>
    <row r="20" spans="1:10" ht="15">
      <c r="A20" s="38" t="s">
        <v>18</v>
      </c>
      <c r="B20" s="38"/>
      <c r="C20" s="38"/>
      <c r="D20" s="38"/>
      <c r="E20" s="2">
        <f>'[1]Consumo materias primas'!$E$20+'[2]Consumo materias primas'!$E$20+'[3]Consumo materias primas'!$E$20+'[4]CONSUMO MP 2016'!$F$70+'[4]CONSUMO MP 2016'!$F$71+'[4]CONSUMO MP 2016'!$F$72+'[4]CONSUMO MP 2016'!$F$73+'[4]CONSUMO MP 2016'!$F$74+'[4]CONSUMO MP 2016'!$F$75</f>
        <v>88198.878566</v>
      </c>
      <c r="F20" s="4">
        <v>0.6319</v>
      </c>
      <c r="G20" s="4">
        <v>0.3601</v>
      </c>
      <c r="H20" s="10">
        <v>0.008</v>
      </c>
      <c r="I20" s="4">
        <v>0.1252</v>
      </c>
      <c r="J20" s="4">
        <v>0.8748</v>
      </c>
    </row>
    <row r="21" spans="1:10" ht="15">
      <c r="A21" s="38" t="s">
        <v>19</v>
      </c>
      <c r="B21" s="38"/>
      <c r="C21" s="38"/>
      <c r="D21" s="38"/>
      <c r="E21" s="2">
        <f>'[1]Consumo materias primas'!$E$21+'[2]Consumo materias primas'!$E$21+'[3]Consumo materias primas'!$E$21+'[4]CONSUMO MP 2016'!$F$78+'[4]CONSUMO MP 2016'!$F$79+'[4]CONSUMO MP 2016'!$F$80+'[4]CONSUMO MP 2016'!$F$81</f>
        <v>12581.301715000001</v>
      </c>
      <c r="F21" s="4">
        <v>0.6383</v>
      </c>
      <c r="G21" s="4">
        <v>0.349</v>
      </c>
      <c r="H21" s="10">
        <v>0.0127</v>
      </c>
      <c r="I21" s="4">
        <v>0.1238</v>
      </c>
      <c r="J21" s="4">
        <v>0.8762</v>
      </c>
    </row>
    <row r="22" spans="1:10" ht="15.75" customHeight="1">
      <c r="A22" s="39" t="s">
        <v>25</v>
      </c>
      <c r="B22" s="39"/>
      <c r="C22" s="39"/>
      <c r="D22" s="39"/>
      <c r="E22" s="6">
        <f>E7+E8+E9+E10+E11+E12+E13+E14+E15+E16+E17+E18+E19+E20+E21</f>
        <v>2702330.7628020006</v>
      </c>
      <c r="F22" s="7">
        <v>0.4833</v>
      </c>
      <c r="G22" s="7">
        <v>0.5</v>
      </c>
      <c r="H22" s="7">
        <v>0.0167</v>
      </c>
      <c r="I22" s="7">
        <v>0.7907</v>
      </c>
      <c r="J22" s="7">
        <v>0.2093</v>
      </c>
    </row>
    <row r="26" ht="15">
      <c r="H26" s="40"/>
    </row>
  </sheetData>
  <sheetProtection/>
  <mergeCells count="27">
    <mergeCell ref="A20:D20"/>
    <mergeCell ref="A21:D21"/>
    <mergeCell ref="A22:D22"/>
    <mergeCell ref="A16:D16"/>
    <mergeCell ref="A17:D17"/>
    <mergeCell ref="A18:D18"/>
    <mergeCell ref="A19:D19"/>
    <mergeCell ref="F5:F6"/>
    <mergeCell ref="G5:G6"/>
    <mergeCell ref="A14:D14"/>
    <mergeCell ref="A9:B11"/>
    <mergeCell ref="A15:D15"/>
    <mergeCell ref="C11:D11"/>
    <mergeCell ref="C10:D10"/>
    <mergeCell ref="A13:D13"/>
    <mergeCell ref="A12:D12"/>
    <mergeCell ref="C9:D9"/>
    <mergeCell ref="I4:J4"/>
    <mergeCell ref="I5:I6"/>
    <mergeCell ref="J5:J6"/>
    <mergeCell ref="C7:D7"/>
    <mergeCell ref="C8:D8"/>
    <mergeCell ref="A7:B8"/>
    <mergeCell ref="F4:H4"/>
    <mergeCell ref="H5:H6"/>
    <mergeCell ref="A5:D6"/>
    <mergeCell ref="E5:E6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Xunta</cp:lastModifiedBy>
  <cp:lastPrinted>2013-05-28T12:11:51Z</cp:lastPrinted>
  <dcterms:created xsi:type="dcterms:W3CDTF">2009-12-30T12:27:18Z</dcterms:created>
  <dcterms:modified xsi:type="dcterms:W3CDTF">2018-05-07T09:31:46Z</dcterms:modified>
  <cp:category/>
  <cp:version/>
  <cp:contentType/>
  <cp:contentStatus/>
</cp:coreProperties>
</file>