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4125" windowWidth="20520" windowHeight="4170" tabRatio="900"/>
  </bookViews>
  <sheets>
    <sheet name="Indice" sheetId="19" r:id="rId1"/>
    <sheet name="V.E.Estimado" sheetId="21" r:id="rId2"/>
    <sheet name="Viños" sheetId="1" r:id="rId3"/>
    <sheet name="Augardentes e licores" sheetId="2" r:id="rId4"/>
    <sheet name="Pataca" sheetId="3" r:id="rId5"/>
    <sheet name="Tenreira" sheetId="4" r:id="rId6"/>
    <sheet name="Vaca e Boi" sheetId="20" r:id="rId7"/>
    <sheet name="Lacón" sheetId="5" r:id="rId8"/>
    <sheet name="Queixos" sheetId="6" r:id="rId9"/>
    <sheet name="Mel" sheetId="7" r:id="rId10"/>
    <sheet name="Agricultura ecolóxica" sheetId="8" r:id="rId11"/>
    <sheet name="Pan" sheetId="9" r:id="rId12"/>
    <sheet name="Faba de Lourenzá" sheetId="10" r:id="rId13"/>
    <sheet name="Grelos de Galicia" sheetId="11" r:id="rId14"/>
    <sheet name="Castaña de Galicia" sheetId="12" r:id="rId15"/>
    <sheet name="Pemento de Herbón" sheetId="13" r:id="rId16"/>
    <sheet name="Pemento do Couto" sheetId="14" r:id="rId17"/>
    <sheet name="Pemento da Arnoia" sheetId="17" r:id="rId18"/>
    <sheet name="Pemento Mougán" sheetId="18" r:id="rId19"/>
    <sheet name="Pemento de Oímbra" sheetId="16" r:id="rId20"/>
    <sheet name="Tarta de Santiago" sheetId="15" r:id="rId2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21" l="1"/>
  <c r="C51" i="21" s="1"/>
  <c r="C49" i="21"/>
  <c r="C32" i="21"/>
  <c r="C25" i="21"/>
  <c r="C20" i="21"/>
  <c r="C14" i="21"/>
  <c r="G11" i="15"/>
  <c r="C10" i="16"/>
  <c r="C10" i="17"/>
  <c r="C10" i="14"/>
  <c r="G13" i="13"/>
  <c r="E9" i="12"/>
  <c r="D9" i="12"/>
  <c r="G14" i="11"/>
  <c r="F11" i="10"/>
  <c r="C8" i="9"/>
  <c r="G11" i="6"/>
  <c r="G8" i="6"/>
  <c r="G9" i="6"/>
  <c r="G7" i="6"/>
  <c r="G6" i="6"/>
  <c r="G8" i="5"/>
  <c r="G12" i="3"/>
  <c r="G17" i="2"/>
  <c r="G16" i="2"/>
  <c r="G15" i="2"/>
  <c r="G14" i="2"/>
  <c r="F13" i="2"/>
  <c r="E13" i="2"/>
  <c r="D13" i="2"/>
  <c r="C13" i="2"/>
  <c r="G13" i="2" s="1"/>
  <c r="K23" i="1"/>
  <c r="J23" i="1"/>
  <c r="I23" i="1"/>
  <c r="H23" i="1"/>
  <c r="G23" i="1"/>
  <c r="F23" i="1"/>
  <c r="E23" i="1"/>
  <c r="D23" i="1"/>
  <c r="C23" i="1"/>
  <c r="F17" i="20" l="1"/>
  <c r="F12" i="20"/>
  <c r="C13" i="20"/>
  <c r="C8" i="20"/>
  <c r="B13" i="20"/>
  <c r="E13" i="20"/>
  <c r="D13" i="20"/>
  <c r="E8" i="20"/>
  <c r="D8" i="20"/>
  <c r="B8" i="20"/>
  <c r="F16" i="20"/>
  <c r="F15" i="20"/>
  <c r="F14" i="20"/>
  <c r="F11" i="20"/>
  <c r="F10" i="20"/>
  <c r="F9" i="20"/>
  <c r="F7" i="20"/>
  <c r="F6" i="20"/>
  <c r="F5" i="20"/>
  <c r="F15" i="4"/>
  <c r="F14" i="4"/>
  <c r="F13" i="4"/>
  <c r="F12" i="4"/>
  <c r="G7" i="2"/>
  <c r="F13" i="20" l="1"/>
  <c r="F8" i="20"/>
  <c r="C8" i="15" l="1"/>
  <c r="G8" i="15" s="1"/>
  <c r="K19" i="1" l="1"/>
  <c r="J19" i="1"/>
  <c r="I19" i="1"/>
  <c r="H19" i="1"/>
  <c r="G19" i="1"/>
  <c r="F19" i="1"/>
  <c r="E19" i="1"/>
  <c r="D19" i="1"/>
  <c r="C19" i="1"/>
  <c r="K15" i="1"/>
  <c r="J15" i="1"/>
  <c r="I15" i="1"/>
  <c r="H15" i="1"/>
  <c r="G15" i="1"/>
  <c r="F15" i="1"/>
  <c r="E15" i="1"/>
  <c r="D15" i="1"/>
  <c r="C15" i="1"/>
  <c r="K11" i="1"/>
  <c r="J11" i="1"/>
  <c r="I11" i="1"/>
  <c r="H11" i="1"/>
  <c r="G11" i="1"/>
  <c r="F11" i="1"/>
  <c r="E11" i="1"/>
  <c r="D11" i="1"/>
  <c r="C11" i="1"/>
  <c r="F6" i="10" l="1"/>
  <c r="F7" i="10"/>
  <c r="F8" i="10"/>
  <c r="F5" i="10"/>
  <c r="N25" i="6" l="1"/>
  <c r="J25" i="6"/>
  <c r="O25" i="6"/>
  <c r="P25" i="6"/>
  <c r="Q25" i="6"/>
  <c r="N26" i="6"/>
  <c r="Q26" i="6"/>
  <c r="O26" i="6"/>
  <c r="J26" i="6"/>
  <c r="O23" i="6"/>
  <c r="O22" i="6"/>
  <c r="F26" i="6"/>
  <c r="F25" i="6"/>
  <c r="G16" i="6"/>
  <c r="G17" i="6"/>
  <c r="G18" i="6"/>
  <c r="G15" i="6"/>
  <c r="F11" i="4"/>
  <c r="F10" i="4"/>
  <c r="F9" i="4"/>
  <c r="R25" i="6" l="1"/>
  <c r="P26" i="6"/>
  <c r="R26" i="6" s="1"/>
  <c r="G7" i="15" l="1"/>
  <c r="G6" i="15"/>
  <c r="G5" i="15"/>
  <c r="G10" i="13"/>
  <c r="G9" i="13"/>
  <c r="G8" i="13"/>
  <c r="G7" i="13"/>
  <c r="G6" i="13"/>
  <c r="G5" i="13"/>
  <c r="G7" i="12"/>
  <c r="G10" i="11"/>
  <c r="G9" i="11"/>
  <c r="G8" i="11"/>
  <c r="G7" i="11"/>
  <c r="G6" i="11"/>
  <c r="G5" i="11"/>
  <c r="G11" i="11"/>
  <c r="H8" i="8"/>
  <c r="G7" i="7"/>
  <c r="F8" i="4"/>
  <c r="F7" i="4"/>
  <c r="F6" i="4"/>
  <c r="F5" i="4"/>
  <c r="G9" i="3" l="1"/>
  <c r="G8" i="3"/>
  <c r="G7" i="3"/>
  <c r="G6" i="3"/>
  <c r="G5" i="3"/>
  <c r="G11" i="2"/>
  <c r="G10" i="2"/>
  <c r="G9" i="2"/>
  <c r="G8" i="2"/>
  <c r="G6" i="2"/>
  <c r="G5" i="2"/>
  <c r="G8" i="12" l="1"/>
  <c r="G9" i="12" s="1"/>
  <c r="G12" i="12" s="1"/>
  <c r="G6" i="12"/>
  <c r="G5" i="12"/>
  <c r="G13" i="8" l="1"/>
  <c r="F13" i="8"/>
  <c r="E13" i="8"/>
  <c r="D13" i="8"/>
  <c r="H12" i="8"/>
  <c r="H11" i="8"/>
  <c r="H10" i="8"/>
  <c r="G9" i="8"/>
  <c r="F9" i="8"/>
  <c r="E9" i="8"/>
  <c r="D9" i="8"/>
  <c r="H7" i="8"/>
  <c r="H6" i="8"/>
  <c r="H5" i="8"/>
  <c r="G9" i="7"/>
  <c r="G8" i="7"/>
  <c r="G6" i="7"/>
  <c r="G5" i="7"/>
  <c r="G7" i="5"/>
  <c r="G6" i="5"/>
  <c r="G5" i="5"/>
  <c r="H13" i="8" l="1"/>
  <c r="H9" i="8"/>
</calcChain>
</file>

<file path=xl/sharedStrings.xml><?xml version="1.0" encoding="utf-8"?>
<sst xmlns="http://schemas.openxmlformats.org/spreadsheetml/2006/main" count="605" uniqueCount="233">
  <si>
    <t>Produtores</t>
  </si>
  <si>
    <t>Industrias</t>
  </si>
  <si>
    <t>Branca</t>
  </si>
  <si>
    <t>Tinta</t>
  </si>
  <si>
    <t>Tostada</t>
  </si>
  <si>
    <t>Produción</t>
  </si>
  <si>
    <t>Branco</t>
  </si>
  <si>
    <t>Tinto</t>
  </si>
  <si>
    <t>Tostado</t>
  </si>
  <si>
    <t>* Pode corresponder á produción de varios anos</t>
  </si>
  <si>
    <t>Superficie inscrita (Ha)</t>
  </si>
  <si>
    <t>D.O. Ribeiro</t>
  </si>
  <si>
    <t>D.O.  Valdeorras</t>
  </si>
  <si>
    <t>D.O. Rías Baixas</t>
  </si>
  <si>
    <t>D.O. Monterrei</t>
  </si>
  <si>
    <t>D.O. Ribeira Sacra</t>
  </si>
  <si>
    <t>Colleita (Kg de uva)</t>
  </si>
  <si>
    <t>Produción                         (litros de viño)</t>
  </si>
  <si>
    <t>Viño calificado*                                          (litros de viño)</t>
  </si>
  <si>
    <t>A Coruña</t>
  </si>
  <si>
    <t>Lugo</t>
  </si>
  <si>
    <t>Ourense</t>
  </si>
  <si>
    <t>Pontevedra</t>
  </si>
  <si>
    <t>Galicia</t>
  </si>
  <si>
    <t>Produtores Subprodutos</t>
  </si>
  <si>
    <t>Destiladores</t>
  </si>
  <si>
    <t xml:space="preserve">Produción
(litros)
</t>
  </si>
  <si>
    <t>Subzona Bergantiños</t>
  </si>
  <si>
    <t>Subzona        Terra Chá - A Mariña</t>
  </si>
  <si>
    <t>Subzona              A Limia</t>
  </si>
  <si>
    <t>Subzona              Lemos</t>
  </si>
  <si>
    <t>Produtores con declaración</t>
  </si>
  <si>
    <t>Parcelas declaradas</t>
  </si>
  <si>
    <t>Envasadores</t>
  </si>
  <si>
    <t>Superficie declarada (Ha)</t>
  </si>
  <si>
    <t>Pataca comercializada (Kg)</t>
  </si>
  <si>
    <t>Produtores activos</t>
  </si>
  <si>
    <t>Cebadoiros activos</t>
  </si>
  <si>
    <t>Industrias cárnicas</t>
  </si>
  <si>
    <t>Canais certificados</t>
  </si>
  <si>
    <t>Explotacións</t>
  </si>
  <si>
    <t>Lacóns comercializados</t>
  </si>
  <si>
    <t>D.O.P. Queixo</t>
  </si>
  <si>
    <t>D.O.</t>
  </si>
  <si>
    <t>D.O.P. San Simón</t>
  </si>
  <si>
    <t>Tetilla</t>
  </si>
  <si>
    <t>Arzúa - Ulloa</t>
  </si>
  <si>
    <t>da Costa</t>
  </si>
  <si>
    <t>do Cebreiro</t>
  </si>
  <si>
    <t>Gandeiros</t>
  </si>
  <si>
    <t>Queixerías</t>
  </si>
  <si>
    <t>Apicultores</t>
  </si>
  <si>
    <t>Colmeas</t>
  </si>
  <si>
    <t>Total</t>
  </si>
  <si>
    <t>Certificado</t>
  </si>
  <si>
    <t>Produción (Kg)</t>
  </si>
  <si>
    <t>GALICIA</t>
  </si>
  <si>
    <t>Elaboradores</t>
  </si>
  <si>
    <t>Importadores</t>
  </si>
  <si>
    <t>Outros (comercializadores)</t>
  </si>
  <si>
    <t>TOTAL OPERADORES</t>
  </si>
  <si>
    <t>Superficie calificada (Ha)</t>
  </si>
  <si>
    <t>Superficie calificada en conversión (Ha)</t>
  </si>
  <si>
    <t>Sup. calificada en 1º ano de prácticas  (Ha)</t>
  </si>
  <si>
    <t>SUPERFICIE TOTAL INSCRITA (Ha)</t>
  </si>
  <si>
    <t>Fornos inscritos</t>
  </si>
  <si>
    <t>Produción (kg)</t>
  </si>
  <si>
    <t>Almacenistas/envasadores</t>
  </si>
  <si>
    <t>Superficie sementada (Ha)</t>
  </si>
  <si>
    <t>Produción comercializada (kg)</t>
  </si>
  <si>
    <t>Superficie (Ha)</t>
  </si>
  <si>
    <t>Nº de produtores</t>
  </si>
  <si>
    <t>Nº almacenistas/envasadores</t>
  </si>
  <si>
    <t>Ao aire libre</t>
  </si>
  <si>
    <t>Baixo cuberta</t>
  </si>
  <si>
    <t>Comercialización (Kg)</t>
  </si>
  <si>
    <t>Elaboradores e envasadores</t>
  </si>
  <si>
    <t>Augardente de Galicia/Orujo de Galicia</t>
  </si>
  <si>
    <t>Augardente de Herbas de Galicia</t>
  </si>
  <si>
    <t>Licor Café de Galicia</t>
  </si>
  <si>
    <t>Licor de Herbas de Galicia</t>
  </si>
  <si>
    <t>Comercializasores en fresco</t>
  </si>
  <si>
    <t>Industrias de procesamento</t>
  </si>
  <si>
    <t xml:space="preserve">Comercialización </t>
  </si>
  <si>
    <t>fresco (Kg)</t>
  </si>
  <si>
    <t>conxelado (Kg)</t>
  </si>
  <si>
    <t>conserva (Kg)</t>
  </si>
  <si>
    <t>Fresco (Kg)</t>
  </si>
  <si>
    <t>Conxelado (Kg)</t>
  </si>
  <si>
    <t>Comercialización</t>
  </si>
  <si>
    <t>Torta forrada (Kg)</t>
  </si>
  <si>
    <t>Torta sen forrar (Kg)</t>
  </si>
  <si>
    <t>Viños da Terra</t>
  </si>
  <si>
    <t>Barbanza e Iria</t>
  </si>
  <si>
    <t>Betanzos</t>
  </si>
  <si>
    <t>Val do Miño-Ourense</t>
  </si>
  <si>
    <t>Augardentes e Licores Tradicionais de Galicia (I.X.P)</t>
  </si>
  <si>
    <t>Denominación de Orixe (D.O.P)</t>
  </si>
  <si>
    <t>Denominación de Orixe  (D.O.P)</t>
  </si>
  <si>
    <t>Pemento do Couto. Ano 2016</t>
  </si>
  <si>
    <t>Total produción (Kg)</t>
  </si>
  <si>
    <t>Total produción (l)</t>
  </si>
  <si>
    <t>-</t>
  </si>
  <si>
    <t>Total calificado</t>
  </si>
  <si>
    <t>Ribeiras do Morrazo</t>
  </si>
  <si>
    <t>Viños</t>
  </si>
  <si>
    <t>Aguardentes e licores</t>
  </si>
  <si>
    <t>INDICE</t>
  </si>
  <si>
    <t>IXP Pataca</t>
  </si>
  <si>
    <t>Ternera Gallega</t>
  </si>
  <si>
    <t>Ternera Gallega Suprema</t>
  </si>
  <si>
    <t>Ternera Gallega Anello</t>
  </si>
  <si>
    <t>IXP Ternera Gallega</t>
  </si>
  <si>
    <t>Queixos</t>
  </si>
  <si>
    <t>IXP Mel de Galicia</t>
  </si>
  <si>
    <t>Produción (Uds)</t>
  </si>
  <si>
    <t>DOP Queixo Tetilla</t>
  </si>
  <si>
    <t xml:space="preserve">DOP  Arzúa-Ulloa </t>
  </si>
  <si>
    <t>Arzúa-Ulloa</t>
  </si>
  <si>
    <t>Arzúa-Ulloa de granxa</t>
  </si>
  <si>
    <t>Arzúa-Ulloa Curado</t>
  </si>
  <si>
    <t>Tipo de queixo</t>
  </si>
  <si>
    <t>CR Agricutura Ecolóxica de Galicia</t>
  </si>
  <si>
    <t>IXPr Pan de Cea</t>
  </si>
  <si>
    <t>CR Agricultura Ecolóxica de Galicia</t>
  </si>
  <si>
    <t>IXP Pan de Cea</t>
  </si>
  <si>
    <t>A Mariña Occidental</t>
  </si>
  <si>
    <t>A Mariña Central</t>
  </si>
  <si>
    <t>A Mariña Oriental</t>
  </si>
  <si>
    <t>Totais</t>
  </si>
  <si>
    <t>IXP Grelos de Galicia</t>
  </si>
  <si>
    <t>DOP Pemento de Herbón</t>
  </si>
  <si>
    <t>IXP Pemento do Couto</t>
  </si>
  <si>
    <t>IXP Pemento da Arnoia</t>
  </si>
  <si>
    <t>IX P Pemento de Mougán</t>
  </si>
  <si>
    <t>IXP Pemento de Oímbra</t>
  </si>
  <si>
    <t>IXP Faba de Lourenzá</t>
  </si>
  <si>
    <t>IXP Castaña de Galicia</t>
  </si>
  <si>
    <t>IXP Pemento Arnoia</t>
  </si>
  <si>
    <t>IXP Pemento de Mougán</t>
  </si>
  <si>
    <t>IXP Tarta de Santiago</t>
  </si>
  <si>
    <t>Viño. Ano 2018</t>
  </si>
  <si>
    <t>Aguardentes e licores tradicionais de Galicia. Ano 2018</t>
  </si>
  <si>
    <t>Pataca. Ano 2018</t>
  </si>
  <si>
    <t>Lacón. Ano 2018</t>
  </si>
  <si>
    <t>Queixo. Ano 2018</t>
  </si>
  <si>
    <t>Mel. Ano 2018</t>
  </si>
  <si>
    <t>Agricultura ecolóxica. Ano 2018</t>
  </si>
  <si>
    <t>Pan de Cea. Ano 2018</t>
  </si>
  <si>
    <t>Faba de Lourenzá. Ano 2018</t>
  </si>
  <si>
    <t>Grelos de Galicia. Ano 2018</t>
  </si>
  <si>
    <t>Castaña de Galicia. Ano 2018</t>
  </si>
  <si>
    <t>Pemento de Herbón. Ano 2018</t>
  </si>
  <si>
    <t>Pemento da Arnoia. Ano 2018</t>
  </si>
  <si>
    <t>Pemento de Mougán. Ano 2018</t>
  </si>
  <si>
    <t>Pemento de Oímbra. Ano 2018</t>
  </si>
  <si>
    <t>Tarta de Santiago. Ano 2018</t>
  </si>
  <si>
    <t>Produción carne protexida (tn)</t>
  </si>
  <si>
    <t>Vaca e boi Galego. Ano 2018</t>
  </si>
  <si>
    <t>Tenreira galega. Ano 2018</t>
  </si>
  <si>
    <t>Vaca Galega</t>
  </si>
  <si>
    <t>Boi Galego</t>
  </si>
  <si>
    <t>Vaca galega selección</t>
  </si>
  <si>
    <t>Boi Galego selección</t>
  </si>
  <si>
    <t>IXP Vaca Gallega / Buey Gallego</t>
  </si>
  <si>
    <t>Vaca Gallega / Buey Gallego</t>
  </si>
  <si>
    <t>Viños, aguardentes e licores tradicionais</t>
  </si>
  <si>
    <t>Produtos cárnicos</t>
  </si>
  <si>
    <t>IXP Lacón Gallego</t>
  </si>
  <si>
    <t>Queixos e mel</t>
  </si>
  <si>
    <t>Agricultura ecolóxica</t>
  </si>
  <si>
    <t>Panadería e repostería</t>
  </si>
  <si>
    <t>PRODUTOS GALEGOS DE CALIDADE 2018</t>
  </si>
  <si>
    <t>IXP Pataca de Galicia</t>
  </si>
  <si>
    <t>Superficie de agricultura ecolóxica (Ha) por tipo de cultivo</t>
  </si>
  <si>
    <t>Cereais</t>
  </si>
  <si>
    <t>Legumes secas</t>
  </si>
  <si>
    <t>Hortalizas e tubérculos</t>
  </si>
  <si>
    <t>Cítricos</t>
  </si>
  <si>
    <t>Froiteiras</t>
  </si>
  <si>
    <t>Oliveiral</t>
  </si>
  <si>
    <t>Vide</t>
  </si>
  <si>
    <t>Froitos secos</t>
  </si>
  <si>
    <t>Aromáticas e Medicinais</t>
  </si>
  <si>
    <t>Bosque e recolección silvestre</t>
  </si>
  <si>
    <t>Barbecho e abono verde</t>
  </si>
  <si>
    <t>Sementes e viveiros</t>
  </si>
  <si>
    <t xml:space="preserve">Outros </t>
  </si>
  <si>
    <t>TOTAL</t>
  </si>
  <si>
    <t>Número de explotacións gandeiras</t>
  </si>
  <si>
    <t>Vacún</t>
  </si>
  <si>
    <t>Ovino</t>
  </si>
  <si>
    <t>Cabrún</t>
  </si>
  <si>
    <t>Porcino</t>
  </si>
  <si>
    <t>Avicultura</t>
  </si>
  <si>
    <t>Apicultura</t>
  </si>
  <si>
    <t>Outros</t>
  </si>
  <si>
    <t>Carne</t>
  </si>
  <si>
    <t>Leite</t>
  </si>
  <si>
    <t>Ovos</t>
  </si>
  <si>
    <t>Número de cabezas de gando/colmeas</t>
  </si>
  <si>
    <t>Número de industrias relacionadas coa produción vexetal</t>
  </si>
  <si>
    <t>Almazara e/ou envasadora de aceite</t>
  </si>
  <si>
    <t>Bodegas e embotelladoras de viños</t>
  </si>
  <si>
    <t>Manipulación e envasado de produtos hortofoitícolas frescos</t>
  </si>
  <si>
    <t>Conservas, semiconservas e zumes vexetais</t>
  </si>
  <si>
    <t>Elaboración de especias, aromáticas e medicinais</t>
  </si>
  <si>
    <t>Panificación e pastas alimenticias</t>
  </si>
  <si>
    <t>Galletas, confitería e pastelería</t>
  </si>
  <si>
    <t>Manipulación e envasado de froitos secos</t>
  </si>
  <si>
    <t>Manipulación e envasado de cereais e legumes</t>
  </si>
  <si>
    <t>Preparados alimenticios</t>
  </si>
  <si>
    <t>Número de industrias relacionadas coa produción animal</t>
  </si>
  <si>
    <t>Matadoiros e salas de despecie</t>
  </si>
  <si>
    <t>Embutidos e salazóns cárnicas</t>
  </si>
  <si>
    <t>Leite, queixos e derivados lácteos</t>
  </si>
  <si>
    <t>Carnes frescas</t>
  </si>
  <si>
    <t>Mel</t>
  </si>
  <si>
    <t>Fábrica de penso</t>
  </si>
  <si>
    <t>Valor económico estimado €</t>
  </si>
  <si>
    <t>€ / litro</t>
  </si>
  <si>
    <t>€ / Kg</t>
  </si>
  <si>
    <t>€ / kg</t>
  </si>
  <si>
    <t>€</t>
  </si>
  <si>
    <t>IXP Vaca Gallega / Boi Galego</t>
  </si>
  <si>
    <t>D.O.P. Queixo Tetilla</t>
  </si>
  <si>
    <t>D.O. Arzúa-Uiloa</t>
  </si>
  <si>
    <t xml:space="preserve">D.O.P. San Símon da Costa </t>
  </si>
  <si>
    <t>D.O.P. Queixo de Cebreiro</t>
  </si>
  <si>
    <t>Produtos de orixe vexetal</t>
  </si>
  <si>
    <t>Total produtos galegos de calidade</t>
  </si>
  <si>
    <t>VALOR ECONÓMICO ESTIMADO DOS PRODUTOS GALEGOS DE CALIDADE 2018</t>
  </si>
  <si>
    <t>Valor económico estimado dos produtos galegos de calidade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</si>
</sst>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,##0__"/>
    <numFmt numFmtId="165" formatCode="#,##0&quot;   &quot;"/>
    <numFmt numFmtId="166" formatCode="#,##0__&quot;   &quot;"/>
    <numFmt numFmtId="167" formatCode="#,##0&quot;       &quot;"/>
    <numFmt numFmtId="168" formatCode="#,##0&quot;     &quot;"/>
    <numFmt numFmtId="169" formatCode="_-* #,##0\ _€_-;\-* #,##0\ _€_-;_-* &quot;-&quot;??\ _€_-;_-@_-"/>
    <numFmt numFmtId="170" formatCode="#,##0.0&quot;       &quot;"/>
    <numFmt numFmtId="171" formatCode="_-* #,##0.0\ _€_-;\-* #,##0.0\ _€_-;_-* &quot;-&quot;??\ _€_-;_-@_-"/>
  </numFmts>
  <fonts count="3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rgb="FFB1A0C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9100"/>
        <bgColor indexed="44"/>
      </patternFill>
    </fill>
    <fill>
      <patternFill patternType="solid">
        <fgColor rgb="FFC49100"/>
        <bgColor indexed="64"/>
      </patternFill>
    </fill>
    <fill>
      <patternFill patternType="solid">
        <fgColor rgb="FFF8CD00"/>
        <bgColor indexed="44"/>
      </patternFill>
    </fill>
    <fill>
      <patternFill patternType="solid">
        <fgColor rgb="FFF8CD00"/>
        <bgColor indexed="64"/>
      </patternFill>
    </fill>
    <fill>
      <patternFill patternType="solid">
        <fgColor rgb="FFFFEC8B"/>
        <bgColor indexed="64"/>
      </patternFill>
    </fill>
  </fills>
  <borders count="35">
    <border>
      <left/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4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2" applyNumberFormat="0" applyAlignment="0" applyProtection="0"/>
    <xf numFmtId="0" fontId="9" fillId="12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2" applyNumberFormat="0" applyAlignment="0" applyProtection="0"/>
    <xf numFmtId="0" fontId="13" fillId="17" borderId="0" applyNumberFormat="0" applyBorder="0" applyAlignment="0" applyProtection="0"/>
    <xf numFmtId="0" fontId="14" fillId="7" borderId="0" applyNumberFormat="0" applyBorder="0" applyAlignment="0" applyProtection="0"/>
    <xf numFmtId="0" fontId="4" fillId="4" borderId="5" applyNumberFormat="0" applyAlignment="0" applyProtection="0"/>
    <xf numFmtId="0" fontId="15" fillId="11" borderId="6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1" fillId="0" borderId="9" applyNumberFormat="0" applyFill="0" applyAlignment="0" applyProtection="0"/>
    <xf numFmtId="0" fontId="19" fillId="0" borderId="10" applyNumberFormat="0" applyFill="0" applyAlignment="0" applyProtection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5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1" applyFont="1"/>
    <xf numFmtId="0" fontId="20" fillId="0" borderId="0" xfId="0" applyFont="1"/>
    <xf numFmtId="0" fontId="2" fillId="0" borderId="0" xfId="1" applyFont="1"/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20" fillId="0" borderId="13" xfId="0" applyNumberFormat="1" applyFont="1" applyBorder="1"/>
    <xf numFmtId="3" fontId="21" fillId="0" borderId="15" xfId="0" applyNumberFormat="1" applyFont="1" applyBorder="1"/>
    <xf numFmtId="3" fontId="20" fillId="0" borderId="16" xfId="0" applyNumberFormat="1" applyFont="1" applyBorder="1"/>
    <xf numFmtId="3" fontId="21" fillId="0" borderId="13" xfId="0" applyNumberFormat="1" applyFont="1" applyBorder="1"/>
    <xf numFmtId="4" fontId="20" fillId="0" borderId="13" xfId="0" applyNumberFormat="1" applyFont="1" applyBorder="1"/>
    <xf numFmtId="4" fontId="21" fillId="0" borderId="13" xfId="0" applyNumberFormat="1" applyFont="1" applyBorder="1"/>
    <xf numFmtId="0" fontId="1" fillId="0" borderId="0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1" fillId="0" borderId="0" xfId="0" applyFont="1"/>
    <xf numFmtId="0" fontId="1" fillId="0" borderId="20" xfId="0" applyFont="1" applyFill="1" applyBorder="1" applyAlignment="1">
      <alignment horizontal="center" vertical="center"/>
    </xf>
    <xf numFmtId="165" fontId="1" fillId="0" borderId="20" xfId="0" applyNumberFormat="1" applyFont="1" applyBorder="1" applyAlignment="1">
      <alignment vertical="center"/>
    </xf>
    <xf numFmtId="165" fontId="1" fillId="0" borderId="20" xfId="0" applyNumberFormat="1" applyFont="1" applyBorder="1" applyAlignment="1">
      <alignment horizontal="center" vertical="center"/>
    </xf>
    <xf numFmtId="0" fontId="0" fillId="0" borderId="20" xfId="0" applyBorder="1"/>
    <xf numFmtId="165" fontId="2" fillId="0" borderId="20" xfId="0" applyNumberFormat="1" applyFont="1" applyBorder="1" applyAlignment="1">
      <alignment vertical="center"/>
    </xf>
    <xf numFmtId="165" fontId="1" fillId="0" borderId="20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167" fontId="1" fillId="0" borderId="20" xfId="0" applyNumberFormat="1" applyFont="1" applyBorder="1" applyAlignment="1">
      <alignment vertical="center"/>
    </xf>
    <xf numFmtId="167" fontId="2" fillId="0" borderId="20" xfId="0" applyNumberFormat="1" applyFont="1" applyBorder="1" applyAlignment="1">
      <alignment vertical="center"/>
    </xf>
    <xf numFmtId="167" fontId="1" fillId="0" borderId="22" xfId="0" applyNumberFormat="1" applyFont="1" applyFill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167" fontId="1" fillId="0" borderId="20" xfId="0" applyNumberFormat="1" applyFont="1" applyBorder="1" applyAlignment="1">
      <alignment horizontal="center" vertical="center"/>
    </xf>
    <xf numFmtId="167" fontId="1" fillId="0" borderId="20" xfId="0" applyNumberFormat="1" applyFont="1" applyBorder="1" applyAlignment="1">
      <alignment horizontal="right" vertical="center"/>
    </xf>
    <xf numFmtId="3" fontId="0" fillId="0" borderId="0" xfId="0" applyNumberFormat="1"/>
    <xf numFmtId="169" fontId="0" fillId="0" borderId="0" xfId="42" applyNumberFormat="1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169" fontId="0" fillId="0" borderId="0" xfId="42" applyNumberFormat="1" applyFont="1" applyAlignment="1">
      <alignment horizontal="center" vertical="center"/>
    </xf>
    <xf numFmtId="169" fontId="22" fillId="0" borderId="0" xfId="42" applyNumberFormat="1" applyFont="1" applyAlignment="1">
      <alignment horizontal="center" vertical="center"/>
    </xf>
    <xf numFmtId="3" fontId="1" fillId="0" borderId="20" xfId="1" applyNumberFormat="1" applyFont="1" applyBorder="1"/>
    <xf numFmtId="0" fontId="20" fillId="0" borderId="21" xfId="0" applyFont="1" applyFill="1" applyBorder="1"/>
    <xf numFmtId="0" fontId="20" fillId="0" borderId="20" xfId="0" applyFont="1" applyFill="1" applyBorder="1"/>
    <xf numFmtId="0" fontId="20" fillId="0" borderId="20" xfId="0" applyFont="1" applyBorder="1" applyAlignment="1">
      <alignment horizontal="center"/>
    </xf>
    <xf numFmtId="3" fontId="20" fillId="0" borderId="20" xfId="0" applyNumberFormat="1" applyFont="1" applyBorder="1" applyAlignment="1">
      <alignment horizontal="center"/>
    </xf>
    <xf numFmtId="0" fontId="0" fillId="0" borderId="0" xfId="0" applyBorder="1"/>
    <xf numFmtId="169" fontId="20" fillId="0" borderId="20" xfId="42" applyNumberFormat="1" applyFont="1" applyBorder="1" applyAlignment="1">
      <alignment horizontal="center"/>
    </xf>
    <xf numFmtId="169" fontId="0" fillId="0" borderId="20" xfId="42" applyNumberFormat="1" applyFont="1" applyBorder="1"/>
    <xf numFmtId="43" fontId="20" fillId="0" borderId="20" xfId="42" applyNumberFormat="1" applyFont="1" applyBorder="1" applyAlignment="1">
      <alignment horizontal="center"/>
    </xf>
    <xf numFmtId="43" fontId="0" fillId="0" borderId="20" xfId="42" applyNumberFormat="1" applyFont="1" applyBorder="1"/>
    <xf numFmtId="0" fontId="20" fillId="0" borderId="20" xfId="0" applyFont="1" applyBorder="1"/>
    <xf numFmtId="0" fontId="21" fillId="0" borderId="20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0" fontId="26" fillId="0" borderId="0" xfId="43"/>
    <xf numFmtId="0" fontId="20" fillId="0" borderId="21" xfId="0" applyFont="1" applyBorder="1"/>
    <xf numFmtId="0" fontId="0" fillId="0" borderId="20" xfId="0" applyBorder="1" applyAlignment="1">
      <alignment horizontal="center"/>
    </xf>
    <xf numFmtId="3" fontId="22" fillId="0" borderId="20" xfId="0" applyNumberFormat="1" applyFont="1" applyBorder="1"/>
    <xf numFmtId="3" fontId="0" fillId="0" borderId="20" xfId="0" applyNumberFormat="1" applyBorder="1" applyAlignment="1">
      <alignment horizontal="center"/>
    </xf>
    <xf numFmtId="4" fontId="20" fillId="0" borderId="20" xfId="0" applyNumberFormat="1" applyFon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22" fillId="0" borderId="20" xfId="0" applyNumberFormat="1" applyFont="1" applyBorder="1"/>
    <xf numFmtId="4" fontId="21" fillId="0" borderId="20" xfId="0" applyNumberFormat="1" applyFont="1" applyBorder="1" applyAlignment="1">
      <alignment horizontal="center"/>
    </xf>
    <xf numFmtId="0" fontId="0" fillId="21" borderId="20" xfId="0" applyFill="1" applyBorder="1"/>
    <xf numFmtId="1" fontId="1" fillId="21" borderId="20" xfId="0" applyNumberFormat="1" applyFont="1" applyFill="1" applyBorder="1" applyAlignment="1">
      <alignment vertical="center"/>
    </xf>
    <xf numFmtId="164" fontId="1" fillId="22" borderId="20" xfId="0" applyNumberFormat="1" applyFont="1" applyFill="1" applyBorder="1" applyAlignment="1">
      <alignment horizontal="center" vertical="center" wrapText="1"/>
    </xf>
    <xf numFmtId="1" fontId="1" fillId="23" borderId="20" xfId="0" applyNumberFormat="1" applyFont="1" applyFill="1" applyBorder="1" applyAlignment="1">
      <alignment vertical="center"/>
    </xf>
    <xf numFmtId="165" fontId="1" fillId="23" borderId="20" xfId="0" applyNumberFormat="1" applyFont="1" applyFill="1" applyBorder="1" applyAlignment="1">
      <alignment vertical="center"/>
    </xf>
    <xf numFmtId="164" fontId="1" fillId="22" borderId="20" xfId="0" applyNumberFormat="1" applyFont="1" applyFill="1" applyBorder="1" applyAlignment="1">
      <alignment horizontal="center" vertical="center"/>
    </xf>
    <xf numFmtId="164" fontId="1" fillId="22" borderId="20" xfId="0" applyNumberFormat="1" applyFont="1" applyFill="1" applyBorder="1" applyAlignment="1">
      <alignment horizontal="left" vertical="center" wrapText="1"/>
    </xf>
    <xf numFmtId="1" fontId="1" fillId="21" borderId="24" xfId="0" applyNumberFormat="1" applyFont="1" applyFill="1" applyBorder="1" applyAlignment="1">
      <alignment vertical="center"/>
    </xf>
    <xf numFmtId="164" fontId="1" fillId="22" borderId="25" xfId="0" applyNumberFormat="1" applyFont="1" applyFill="1" applyBorder="1" applyAlignment="1">
      <alignment horizontal="center" vertical="center" wrapText="1"/>
    </xf>
    <xf numFmtId="164" fontId="1" fillId="22" borderId="21" xfId="0" applyNumberFormat="1" applyFont="1" applyFill="1" applyBorder="1" applyAlignment="1">
      <alignment horizontal="center" vertical="top" wrapText="1"/>
    </xf>
    <xf numFmtId="164" fontId="1" fillId="22" borderId="21" xfId="0" applyNumberFormat="1" applyFont="1" applyFill="1" applyBorder="1" applyAlignment="1">
      <alignment horizontal="center" vertical="center" wrapText="1"/>
    </xf>
    <xf numFmtId="164" fontId="1" fillId="22" borderId="28" xfId="0" applyNumberFormat="1" applyFont="1" applyFill="1" applyBorder="1" applyAlignment="1">
      <alignment horizontal="center" vertical="center" wrapText="1"/>
    </xf>
    <xf numFmtId="164" fontId="3" fillId="21" borderId="0" xfId="0" applyNumberFormat="1" applyFont="1" applyFill="1" applyBorder="1" applyAlignment="1">
      <alignment horizontal="left" vertical="center"/>
    </xf>
    <xf numFmtId="167" fontId="1" fillId="0" borderId="23" xfId="0" applyNumberFormat="1" applyFont="1" applyBorder="1" applyAlignment="1">
      <alignment vertical="center"/>
    </xf>
    <xf numFmtId="167" fontId="1" fillId="0" borderId="33" xfId="0" applyNumberFormat="1" applyFont="1" applyBorder="1" applyAlignment="1">
      <alignment vertical="center"/>
    </xf>
    <xf numFmtId="168" fontId="1" fillId="0" borderId="20" xfId="0" applyNumberFormat="1" applyFont="1" applyBorder="1" applyAlignment="1">
      <alignment vertical="center"/>
    </xf>
    <xf numFmtId="168" fontId="2" fillId="0" borderId="20" xfId="0" applyNumberFormat="1" applyFont="1" applyBorder="1" applyAlignment="1">
      <alignment vertical="center"/>
    </xf>
    <xf numFmtId="164" fontId="3" fillId="20" borderId="20" xfId="1" applyNumberFormat="1" applyFont="1" applyFill="1" applyBorder="1" applyAlignment="1">
      <alignment horizontal="center" vertical="center"/>
    </xf>
    <xf numFmtId="0" fontId="20" fillId="23" borderId="20" xfId="0" applyFont="1" applyFill="1" applyBorder="1" applyAlignment="1">
      <alignment wrapText="1"/>
    </xf>
    <xf numFmtId="0" fontId="20" fillId="23" borderId="20" xfId="0" applyFont="1" applyFill="1" applyBorder="1" applyAlignment="1">
      <alignment horizontal="center"/>
    </xf>
    <xf numFmtId="0" fontId="20" fillId="23" borderId="20" xfId="0" applyFont="1" applyFill="1" applyBorder="1" applyAlignment="1"/>
    <xf numFmtId="0" fontId="20" fillId="23" borderId="20" xfId="0" applyFont="1" applyFill="1" applyBorder="1"/>
    <xf numFmtId="0" fontId="3" fillId="21" borderId="20" xfId="0" applyFont="1" applyFill="1" applyBorder="1" applyAlignment="1">
      <alignment horizontal="center"/>
    </xf>
    <xf numFmtId="3" fontId="20" fillId="23" borderId="20" xfId="0" applyNumberFormat="1" applyFont="1" applyFill="1" applyBorder="1" applyAlignment="1">
      <alignment horizontal="center"/>
    </xf>
    <xf numFmtId="3" fontId="20" fillId="23" borderId="22" xfId="0" applyNumberFormat="1" applyFont="1" applyFill="1" applyBorder="1" applyAlignment="1">
      <alignment horizontal="center"/>
    </xf>
    <xf numFmtId="0" fontId="22" fillId="23" borderId="0" xfId="0" applyFont="1" applyFill="1" applyAlignment="1">
      <alignment wrapText="1"/>
    </xf>
    <xf numFmtId="167" fontId="2" fillId="23" borderId="0" xfId="0" applyNumberFormat="1" applyFont="1" applyFill="1" applyBorder="1" applyAlignment="1">
      <alignment vertical="center"/>
    </xf>
    <xf numFmtId="167" fontId="2" fillId="23" borderId="20" xfId="0" applyNumberFormat="1" applyFont="1" applyFill="1" applyBorder="1" applyAlignment="1">
      <alignment vertical="center"/>
    </xf>
    <xf numFmtId="167" fontId="2" fillId="23" borderId="20" xfId="0" applyNumberFormat="1" applyFont="1" applyFill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0" fontId="22" fillId="23" borderId="0" xfId="0" applyFont="1" applyFill="1" applyAlignment="1">
      <alignment horizontal="center" wrapText="1"/>
    </xf>
    <xf numFmtId="170" fontId="1" fillId="0" borderId="0" xfId="0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horizontal="center" vertical="center"/>
    </xf>
    <xf numFmtId="167" fontId="2" fillId="0" borderId="20" xfId="0" applyNumberFormat="1" applyFont="1" applyBorder="1" applyAlignment="1">
      <alignment horizontal="center" vertical="center"/>
    </xf>
    <xf numFmtId="170" fontId="0" fillId="0" borderId="0" xfId="0" applyNumberFormat="1" applyAlignment="1">
      <alignment horizontal="center"/>
    </xf>
    <xf numFmtId="170" fontId="2" fillId="23" borderId="20" xfId="0" applyNumberFormat="1" applyFont="1" applyFill="1" applyBorder="1" applyAlignment="1">
      <alignment horizontal="center" vertical="center"/>
    </xf>
    <xf numFmtId="164" fontId="3" fillId="21" borderId="2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19" borderId="26" xfId="0" applyFill="1" applyBorder="1" applyAlignment="1">
      <alignment horizontal="center" vertical="center" wrapText="1"/>
    </xf>
    <xf numFmtId="0" fontId="0" fillId="19" borderId="23" xfId="0" applyFill="1" applyBorder="1" applyAlignment="1">
      <alignment horizontal="center" vertical="center"/>
    </xf>
    <xf numFmtId="0" fontId="0" fillId="0" borderId="0" xfId="0" applyFill="1"/>
    <xf numFmtId="0" fontId="0" fillId="24" borderId="23" xfId="0" applyFill="1" applyBorder="1" applyAlignment="1">
      <alignment horizontal="center" vertical="center"/>
    </xf>
    <xf numFmtId="0" fontId="28" fillId="23" borderId="0" xfId="0" applyFont="1" applyFill="1" applyAlignment="1">
      <alignment horizontal="center"/>
    </xf>
    <xf numFmtId="0" fontId="0" fillId="23" borderId="0" xfId="0" applyFill="1"/>
    <xf numFmtId="0" fontId="2" fillId="0" borderId="0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" fontId="1" fillId="0" borderId="0" xfId="0" applyNumberFormat="1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/>
    </xf>
    <xf numFmtId="3" fontId="21" fillId="23" borderId="13" xfId="0" applyNumberFormat="1" applyFont="1" applyFill="1" applyBorder="1"/>
    <xf numFmtId="4" fontId="21" fillId="23" borderId="13" xfId="0" applyNumberFormat="1" applyFont="1" applyFill="1" applyBorder="1"/>
    <xf numFmtId="0" fontId="0" fillId="0" borderId="0" xfId="0" applyAlignment="1">
      <alignment horizontal="center"/>
    </xf>
    <xf numFmtId="0" fontId="0" fillId="21" borderId="20" xfId="0" applyFont="1" applyFill="1" applyBorder="1"/>
    <xf numFmtId="43" fontId="0" fillId="0" borderId="20" xfId="42" applyFont="1" applyBorder="1"/>
    <xf numFmtId="43" fontId="0" fillId="23" borderId="20" xfId="42" applyFont="1" applyFill="1" applyBorder="1"/>
    <xf numFmtId="0" fontId="20" fillId="21" borderId="20" xfId="0" applyFont="1" applyFill="1" applyBorder="1"/>
    <xf numFmtId="0" fontId="0" fillId="23" borderId="20" xfId="0" applyFont="1" applyFill="1" applyBorder="1" applyAlignment="1">
      <alignment horizontal="center"/>
    </xf>
    <xf numFmtId="0" fontId="0" fillId="0" borderId="20" xfId="0" applyFont="1" applyBorder="1"/>
    <xf numFmtId="0" fontId="0" fillId="23" borderId="20" xfId="0" applyFont="1" applyFill="1" applyBorder="1"/>
    <xf numFmtId="0" fontId="0" fillId="0" borderId="0" xfId="0" applyAlignment="1"/>
    <xf numFmtId="0" fontId="23" fillId="23" borderId="20" xfId="0" applyFont="1" applyFill="1" applyBorder="1" applyAlignment="1">
      <alignment horizontal="center" vertical="center" wrapText="1"/>
    </xf>
    <xf numFmtId="169" fontId="0" fillId="23" borderId="20" xfId="42" applyNumberFormat="1" applyFont="1" applyFill="1" applyBorder="1"/>
    <xf numFmtId="43" fontId="0" fillId="23" borderId="20" xfId="42" applyNumberFormat="1" applyFont="1" applyFill="1" applyBorder="1"/>
    <xf numFmtId="169" fontId="21" fillId="23" borderId="20" xfId="42" applyNumberFormat="1" applyFont="1" applyFill="1" applyBorder="1"/>
    <xf numFmtId="169" fontId="20" fillId="23" borderId="20" xfId="42" applyNumberFormat="1" applyFont="1" applyFill="1" applyBorder="1"/>
    <xf numFmtId="169" fontId="20" fillId="21" borderId="23" xfId="42" applyNumberFormat="1" applyFont="1" applyFill="1" applyBorder="1" applyAlignment="1"/>
    <xf numFmtId="1" fontId="1" fillId="21" borderId="0" xfId="0" applyNumberFormat="1" applyFont="1" applyFill="1" applyBorder="1" applyAlignment="1">
      <alignment vertical="center"/>
    </xf>
    <xf numFmtId="169" fontId="21" fillId="23" borderId="23" xfId="42" applyNumberFormat="1" applyFont="1" applyFill="1" applyBorder="1" applyAlignment="1"/>
    <xf numFmtId="167" fontId="0" fillId="0" borderId="0" xfId="0" applyNumberFormat="1"/>
    <xf numFmtId="1" fontId="31" fillId="21" borderId="23" xfId="0" applyNumberFormat="1" applyFont="1" applyFill="1" applyBorder="1" applyAlignment="1">
      <alignment vertical="center"/>
    </xf>
    <xf numFmtId="1" fontId="31" fillId="21" borderId="20" xfId="0" applyNumberFormat="1" applyFont="1" applyFill="1" applyBorder="1" applyAlignment="1">
      <alignment vertical="center"/>
    </xf>
    <xf numFmtId="1" fontId="31" fillId="21" borderId="0" xfId="0" applyNumberFormat="1" applyFont="1" applyFill="1" applyBorder="1" applyAlignment="1">
      <alignment vertical="center"/>
    </xf>
    <xf numFmtId="1" fontId="31" fillId="21" borderId="20" xfId="0" applyNumberFormat="1" applyFont="1" applyFill="1" applyBorder="1" applyAlignment="1">
      <alignment horizontal="left" vertical="center"/>
    </xf>
    <xf numFmtId="0" fontId="30" fillId="0" borderId="0" xfId="0" applyFont="1"/>
    <xf numFmtId="169" fontId="31" fillId="21" borderId="0" xfId="42" applyNumberFormat="1" applyFont="1" applyFill="1" applyBorder="1" applyAlignment="1"/>
    <xf numFmtId="169" fontId="21" fillId="23" borderId="21" xfId="42" applyNumberFormat="1" applyFont="1" applyFill="1" applyBorder="1" applyAlignment="1"/>
    <xf numFmtId="169" fontId="21" fillId="23" borderId="25" xfId="42" applyNumberFormat="1" applyFont="1" applyFill="1" applyBorder="1" applyAlignment="1"/>
    <xf numFmtId="0" fontId="20" fillId="23" borderId="0" xfId="0" applyFont="1" applyFill="1" applyBorder="1" applyAlignment="1"/>
    <xf numFmtId="4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43" fontId="25" fillId="23" borderId="20" xfId="42" applyFont="1" applyFill="1" applyBorder="1"/>
    <xf numFmtId="169" fontId="20" fillId="23" borderId="23" xfId="42" applyNumberFormat="1" applyFont="1" applyFill="1" applyBorder="1" applyAlignment="1">
      <alignment horizontal="center"/>
    </xf>
    <xf numFmtId="43" fontId="0" fillId="23" borderId="20" xfId="42" applyFont="1" applyFill="1" applyBorder="1" applyAlignment="1">
      <alignment horizontal="center"/>
    </xf>
    <xf numFmtId="169" fontId="1" fillId="23" borderId="23" xfId="42" applyNumberFormat="1" applyFont="1" applyFill="1" applyBorder="1" applyAlignment="1">
      <alignment vertical="center"/>
    </xf>
    <xf numFmtId="164" fontId="2" fillId="22" borderId="0" xfId="0" applyNumberFormat="1" applyFont="1" applyFill="1" applyBorder="1" applyAlignment="1">
      <alignment horizontal="center" vertical="center" wrapText="1"/>
    </xf>
    <xf numFmtId="169" fontId="1" fillId="23" borderId="0" xfId="42" applyNumberFormat="1" applyFont="1" applyFill="1" applyBorder="1" applyAlignment="1">
      <alignment vertical="center"/>
    </xf>
    <xf numFmtId="169" fontId="2" fillId="23" borderId="0" xfId="42" applyNumberFormat="1" applyFont="1" applyFill="1" applyBorder="1" applyAlignment="1">
      <alignment horizontal="center" vertical="center"/>
    </xf>
    <xf numFmtId="169" fontId="1" fillId="23" borderId="0" xfId="42" applyNumberFormat="1" applyFont="1" applyFill="1" applyBorder="1" applyAlignment="1">
      <alignment horizontal="center" vertical="center"/>
    </xf>
    <xf numFmtId="164" fontId="2" fillId="22" borderId="20" xfId="0" applyNumberFormat="1" applyFont="1" applyFill="1" applyBorder="1" applyAlignment="1">
      <alignment horizontal="center" vertical="center" wrapText="1"/>
    </xf>
    <xf numFmtId="164" fontId="2" fillId="22" borderId="20" xfId="0" applyNumberFormat="1" applyFont="1" applyFill="1" applyBorder="1" applyAlignment="1">
      <alignment horizontal="left" vertical="center" wrapText="1"/>
    </xf>
    <xf numFmtId="0" fontId="30" fillId="21" borderId="0" xfId="0" applyFont="1" applyFill="1" applyAlignment="1">
      <alignment horizontal="center" vertical="center" wrapText="1"/>
    </xf>
    <xf numFmtId="0" fontId="26" fillId="24" borderId="20" xfId="43" applyFill="1" applyBorder="1"/>
    <xf numFmtId="0" fontId="26" fillId="19" borderId="20" xfId="43" applyFill="1" applyBorder="1"/>
    <xf numFmtId="0" fontId="26" fillId="24" borderId="28" xfId="43" applyFill="1" applyBorder="1"/>
    <xf numFmtId="0" fontId="0" fillId="19" borderId="20" xfId="0" applyFill="1" applyBorder="1"/>
    <xf numFmtId="43" fontId="21" fillId="23" borderId="25" xfId="42" applyNumberFormat="1" applyFont="1" applyFill="1" applyBorder="1" applyAlignment="1"/>
    <xf numFmtId="171" fontId="21" fillId="23" borderId="20" xfId="42" applyNumberFormat="1" applyFont="1" applyFill="1" applyBorder="1"/>
    <xf numFmtId="43" fontId="21" fillId="23" borderId="20" xfId="42" applyNumberFormat="1" applyFont="1" applyFill="1" applyBorder="1"/>
    <xf numFmtId="43" fontId="21" fillId="23" borderId="20" xfId="42" applyNumberFormat="1" applyFont="1" applyFill="1" applyBorder="1" applyAlignment="1"/>
    <xf numFmtId="43" fontId="21" fillId="23" borderId="23" xfId="42" applyNumberFormat="1" applyFont="1" applyFill="1" applyBorder="1" applyAlignment="1"/>
    <xf numFmtId="43" fontId="20" fillId="23" borderId="23" xfId="42" applyNumberFormat="1" applyFont="1" applyFill="1" applyBorder="1" applyAlignment="1"/>
    <xf numFmtId="43" fontId="22" fillId="23" borderId="0" xfId="42" applyNumberFormat="1" applyFont="1" applyFill="1" applyBorder="1"/>
    <xf numFmtId="43" fontId="0" fillId="0" borderId="0" xfId="0" applyNumberFormat="1"/>
    <xf numFmtId="43" fontId="22" fillId="23" borderId="20" xfId="42" applyNumberFormat="1" applyFont="1" applyFill="1" applyBorder="1"/>
    <xf numFmtId="43" fontId="20" fillId="23" borderId="20" xfId="42" applyNumberFormat="1" applyFont="1" applyFill="1" applyBorder="1" applyAlignment="1"/>
    <xf numFmtId="43" fontId="20" fillId="23" borderId="20" xfId="42" applyNumberFormat="1" applyFont="1" applyFill="1" applyBorder="1"/>
    <xf numFmtId="43" fontId="20" fillId="23" borderId="20" xfId="42" applyNumberFormat="1" applyFont="1" applyFill="1" applyBorder="1" applyAlignment="1">
      <alignment horizontal="center" vertical="center"/>
    </xf>
    <xf numFmtId="43" fontId="27" fillId="21" borderId="0" xfId="0" applyNumberFormat="1" applyFont="1" applyFill="1"/>
    <xf numFmtId="0" fontId="26" fillId="24" borderId="28" xfId="43" applyFill="1" applyBorder="1" applyAlignment="1">
      <alignment horizontal="center" vertical="center"/>
    </xf>
    <xf numFmtId="0" fontId="26" fillId="24" borderId="0" xfId="43" applyFill="1" applyBorder="1" applyAlignment="1">
      <alignment horizontal="center" vertical="center"/>
    </xf>
    <xf numFmtId="0" fontId="29" fillId="23" borderId="0" xfId="0" applyFont="1" applyFill="1" applyAlignment="1">
      <alignment horizontal="center"/>
    </xf>
    <xf numFmtId="0" fontId="0" fillId="24" borderId="23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30" fillId="21" borderId="0" xfId="0" applyFont="1" applyFill="1" applyBorder="1" applyAlignment="1">
      <alignment horizontal="center" vertical="center"/>
    </xf>
    <xf numFmtId="0" fontId="30" fillId="21" borderId="29" xfId="0" applyFont="1" applyFill="1" applyBorder="1" applyAlignment="1">
      <alignment horizontal="center" vertical="center" wrapText="1"/>
    </xf>
    <xf numFmtId="0" fontId="27" fillId="21" borderId="0" xfId="0" applyFont="1" applyFill="1" applyAlignment="1">
      <alignment horizontal="left"/>
    </xf>
    <xf numFmtId="0" fontId="30" fillId="21" borderId="0" xfId="0" applyFont="1" applyFill="1" applyAlignment="1">
      <alignment horizontal="center" vertical="center"/>
    </xf>
    <xf numFmtId="164" fontId="3" fillId="20" borderId="23" xfId="0" applyNumberFormat="1" applyFont="1" applyFill="1" applyBorder="1" applyAlignment="1">
      <alignment horizontal="center" vertical="center"/>
    </xf>
    <xf numFmtId="164" fontId="3" fillId="20" borderId="33" xfId="0" applyNumberFormat="1" applyFont="1" applyFill="1" applyBorder="1" applyAlignment="1">
      <alignment horizontal="center" vertical="center"/>
    </xf>
    <xf numFmtId="164" fontId="3" fillId="20" borderId="24" xfId="0" applyNumberFormat="1" applyFont="1" applyFill="1" applyBorder="1" applyAlignment="1">
      <alignment horizontal="center" vertical="center"/>
    </xf>
    <xf numFmtId="0" fontId="0" fillId="21" borderId="23" xfId="0" applyFill="1" applyBorder="1" applyAlignment="1">
      <alignment horizontal="center"/>
    </xf>
    <xf numFmtId="0" fontId="0" fillId="21" borderId="24" xfId="0" applyFill="1" applyBorder="1" applyAlignment="1">
      <alignment horizontal="center"/>
    </xf>
    <xf numFmtId="164" fontId="3" fillId="20" borderId="20" xfId="0" applyNumberFormat="1" applyFont="1" applyFill="1" applyBorder="1" applyAlignment="1">
      <alignment horizontal="center" vertical="center"/>
    </xf>
    <xf numFmtId="1" fontId="1" fillId="21" borderId="20" xfId="0" applyNumberFormat="1" applyFont="1" applyFill="1" applyBorder="1" applyAlignment="1">
      <alignment horizontal="center" vertical="center"/>
    </xf>
    <xf numFmtId="1" fontId="1" fillId="21" borderId="20" xfId="0" applyNumberFormat="1" applyFont="1" applyFill="1" applyBorder="1" applyAlignment="1">
      <alignment horizontal="center" vertical="center" wrapText="1"/>
    </xf>
    <xf numFmtId="169" fontId="1" fillId="23" borderId="23" xfId="42" applyNumberFormat="1" applyFont="1" applyFill="1" applyBorder="1" applyAlignment="1">
      <alignment horizontal="center" vertical="center"/>
    </xf>
    <xf numFmtId="169" fontId="1" fillId="23" borderId="24" xfId="42" applyNumberFormat="1" applyFont="1" applyFill="1" applyBorder="1" applyAlignment="1">
      <alignment horizontal="center" vertical="center"/>
    </xf>
    <xf numFmtId="169" fontId="20" fillId="21" borderId="23" xfId="42" applyNumberFormat="1" applyFont="1" applyFill="1" applyBorder="1" applyAlignment="1">
      <alignment horizontal="center"/>
    </xf>
    <xf numFmtId="169" fontId="20" fillId="21" borderId="24" xfId="42" applyNumberFormat="1" applyFont="1" applyFill="1" applyBorder="1" applyAlignment="1">
      <alignment horizontal="center"/>
    </xf>
    <xf numFmtId="169" fontId="31" fillId="21" borderId="23" xfId="42" applyNumberFormat="1" applyFont="1" applyFill="1" applyBorder="1" applyAlignment="1">
      <alignment horizontal="center"/>
    </xf>
    <xf numFmtId="169" fontId="31" fillId="21" borderId="24" xfId="42" applyNumberFormat="1" applyFont="1" applyFill="1" applyBorder="1" applyAlignment="1">
      <alignment horizontal="center"/>
    </xf>
    <xf numFmtId="169" fontId="20" fillId="23" borderId="23" xfId="42" applyNumberFormat="1" applyFont="1" applyFill="1" applyBorder="1" applyAlignment="1">
      <alignment horizontal="center"/>
    </xf>
    <xf numFmtId="169" fontId="20" fillId="23" borderId="33" xfId="42" applyNumberFormat="1" applyFont="1" applyFill="1" applyBorder="1" applyAlignment="1">
      <alignment horizontal="center"/>
    </xf>
    <xf numFmtId="169" fontId="20" fillId="23" borderId="24" xfId="42" applyNumberFormat="1" applyFont="1" applyFill="1" applyBorder="1" applyAlignment="1">
      <alignment horizontal="center"/>
    </xf>
    <xf numFmtId="164" fontId="3" fillId="21" borderId="21" xfId="0" applyNumberFormat="1" applyFont="1" applyFill="1" applyBorder="1" applyAlignment="1">
      <alignment horizontal="center" vertical="center"/>
    </xf>
    <xf numFmtId="1" fontId="31" fillId="21" borderId="23" xfId="0" applyNumberFormat="1" applyFont="1" applyFill="1" applyBorder="1" applyAlignment="1">
      <alignment horizontal="left" vertical="center"/>
    </xf>
    <xf numFmtId="1" fontId="31" fillId="21" borderId="24" xfId="0" applyNumberFormat="1" applyFont="1" applyFill="1" applyBorder="1" applyAlignment="1">
      <alignment horizontal="left" vertical="center"/>
    </xf>
    <xf numFmtId="169" fontId="21" fillId="23" borderId="23" xfId="42" applyNumberFormat="1" applyFont="1" applyFill="1" applyBorder="1" applyAlignment="1">
      <alignment horizontal="center"/>
    </xf>
    <xf numFmtId="169" fontId="21" fillId="23" borderId="33" xfId="42" applyNumberFormat="1" applyFont="1" applyFill="1" applyBorder="1" applyAlignment="1">
      <alignment horizontal="center"/>
    </xf>
    <xf numFmtId="169" fontId="21" fillId="23" borderId="24" xfId="42" applyNumberFormat="1" applyFont="1" applyFill="1" applyBorder="1" applyAlignment="1">
      <alignment horizontal="center"/>
    </xf>
    <xf numFmtId="169" fontId="31" fillId="21" borderId="0" xfId="42" applyNumberFormat="1" applyFont="1" applyFill="1" applyBorder="1" applyAlignment="1">
      <alignment horizontal="center"/>
    </xf>
    <xf numFmtId="169" fontId="31" fillId="21" borderId="29" xfId="4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164" fontId="3" fillId="21" borderId="26" xfId="0" applyNumberFormat="1" applyFont="1" applyFill="1" applyBorder="1" applyAlignment="1">
      <alignment horizontal="center" vertical="center"/>
    </xf>
    <xf numFmtId="164" fontId="3" fillId="21" borderId="27" xfId="0" applyNumberFormat="1" applyFont="1" applyFill="1" applyBorder="1" applyAlignment="1">
      <alignment horizontal="center" vertical="center"/>
    </xf>
    <xf numFmtId="164" fontId="1" fillId="22" borderId="30" xfId="0" applyNumberFormat="1" applyFont="1" applyFill="1" applyBorder="1" applyAlignment="1">
      <alignment horizontal="center" vertical="center" wrapText="1"/>
    </xf>
    <xf numFmtId="164" fontId="1" fillId="22" borderId="32" xfId="0" applyNumberFormat="1" applyFont="1" applyFill="1" applyBorder="1" applyAlignment="1">
      <alignment horizontal="center" vertical="center" wrapText="1"/>
    </xf>
    <xf numFmtId="164" fontId="3" fillId="21" borderId="0" xfId="0" applyNumberFormat="1" applyFont="1" applyFill="1" applyBorder="1" applyAlignment="1">
      <alignment horizontal="left" vertical="center"/>
    </xf>
    <xf numFmtId="164" fontId="3" fillId="21" borderId="29" xfId="0" applyNumberFormat="1" applyFont="1" applyFill="1" applyBorder="1" applyAlignment="1">
      <alignment horizontal="left" vertic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164" fontId="3" fillId="21" borderId="23" xfId="0" applyNumberFormat="1" applyFont="1" applyFill="1" applyBorder="1" applyAlignment="1">
      <alignment horizontal="left" vertical="center"/>
    </xf>
    <xf numFmtId="164" fontId="3" fillId="21" borderId="24" xfId="0" applyNumberFormat="1" applyFont="1" applyFill="1" applyBorder="1" applyAlignment="1">
      <alignment horizontal="left" vertical="center"/>
    </xf>
    <xf numFmtId="164" fontId="3" fillId="21" borderId="30" xfId="0" applyNumberFormat="1" applyFont="1" applyFill="1" applyBorder="1" applyAlignment="1">
      <alignment horizontal="left" vertical="center"/>
    </xf>
    <xf numFmtId="164" fontId="3" fillId="21" borderId="31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169" fontId="31" fillId="21" borderId="0" xfId="42" applyNumberFormat="1" applyFont="1" applyFill="1" applyBorder="1" applyAlignment="1">
      <alignment horizontal="left"/>
    </xf>
    <xf numFmtId="169" fontId="31" fillId="21" borderId="29" xfId="42" applyNumberFormat="1" applyFont="1" applyFill="1" applyBorder="1" applyAlignment="1">
      <alignment horizontal="left"/>
    </xf>
    <xf numFmtId="164" fontId="1" fillId="22" borderId="28" xfId="0" applyNumberFormat="1" applyFont="1" applyFill="1" applyBorder="1" applyAlignment="1">
      <alignment horizontal="center" vertical="center" wrapText="1"/>
    </xf>
    <xf numFmtId="164" fontId="3" fillId="21" borderId="28" xfId="0" applyNumberFormat="1" applyFont="1" applyFill="1" applyBorder="1" applyAlignment="1">
      <alignment horizontal="center" vertical="center"/>
    </xf>
    <xf numFmtId="164" fontId="3" fillId="21" borderId="0" xfId="0" applyNumberFormat="1" applyFont="1" applyFill="1" applyBorder="1" applyAlignment="1">
      <alignment horizontal="center" vertical="center"/>
    </xf>
    <xf numFmtId="164" fontId="3" fillId="21" borderId="20" xfId="0" applyNumberFormat="1" applyFont="1" applyFill="1" applyBorder="1" applyAlignment="1">
      <alignment horizontal="center" vertical="center"/>
    </xf>
    <xf numFmtId="1" fontId="31" fillId="21" borderId="20" xfId="0" applyNumberFormat="1" applyFont="1" applyFill="1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0" fontId="0" fillId="23" borderId="20" xfId="0" applyFont="1" applyFill="1" applyBorder="1" applyAlignment="1">
      <alignment horizontal="center" vertical="center" wrapText="1"/>
    </xf>
    <xf numFmtId="0" fontId="0" fillId="21" borderId="20" xfId="0" applyFont="1" applyFill="1" applyBorder="1" applyAlignment="1">
      <alignment horizontal="center" vertical="center" wrapText="1"/>
    </xf>
    <xf numFmtId="0" fontId="20" fillId="23" borderId="2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21" borderId="20" xfId="0" applyFont="1" applyFill="1" applyBorder="1" applyAlignment="1">
      <alignment horizontal="center" vertical="center" wrapText="1"/>
    </xf>
    <xf numFmtId="0" fontId="3" fillId="21" borderId="13" xfId="0" applyFont="1" applyFill="1" applyBorder="1" applyAlignment="1">
      <alignment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20" fillId="23" borderId="17" xfId="0" applyFont="1" applyFill="1" applyBorder="1" applyAlignment="1">
      <alignment wrapText="1"/>
    </xf>
    <xf numFmtId="0" fontId="20" fillId="23" borderId="19" xfId="0" applyFont="1" applyFill="1" applyBorder="1" applyAlignment="1">
      <alignment wrapText="1"/>
    </xf>
    <xf numFmtId="0" fontId="20" fillId="23" borderId="18" xfId="0" applyFont="1" applyFill="1" applyBorder="1" applyAlignment="1">
      <alignment wrapText="1"/>
    </xf>
    <xf numFmtId="0" fontId="20" fillId="23" borderId="13" xfId="0" applyFont="1" applyFill="1" applyBorder="1" applyAlignment="1">
      <alignment wrapText="1"/>
    </xf>
    <xf numFmtId="0" fontId="30" fillId="21" borderId="23" xfId="0" applyFont="1" applyFill="1" applyBorder="1" applyAlignment="1">
      <alignment horizontal="left"/>
    </xf>
    <xf numFmtId="0" fontId="30" fillId="21" borderId="24" xfId="0" applyFont="1" applyFill="1" applyBorder="1" applyAlignment="1">
      <alignment horizontal="left"/>
    </xf>
    <xf numFmtId="0" fontId="1" fillId="23" borderId="20" xfId="1" applyFont="1" applyFill="1" applyBorder="1" applyAlignment="1"/>
    <xf numFmtId="0" fontId="1" fillId="23" borderId="20" xfId="1" applyFont="1" applyFill="1" applyBorder="1" applyAlignment="1">
      <alignment horizontal="left" vertical="center" wrapText="1"/>
    </xf>
    <xf numFmtId="0" fontId="1" fillId="0" borderId="20" xfId="1" applyFont="1" applyFill="1" applyBorder="1" applyAlignment="1">
      <alignment horizontal="center" vertical="center" wrapText="1"/>
    </xf>
    <xf numFmtId="0" fontId="30" fillId="21" borderId="33" xfId="0" applyFont="1" applyFill="1" applyBorder="1" applyAlignment="1">
      <alignment horizontal="left"/>
    </xf>
    <xf numFmtId="169" fontId="21" fillId="23" borderId="34" xfId="42" applyNumberFormat="1" applyFont="1" applyFill="1" applyBorder="1" applyAlignment="1">
      <alignment horizontal="center"/>
    </xf>
    <xf numFmtId="169" fontId="21" fillId="23" borderId="21" xfId="42" applyNumberFormat="1" applyFont="1" applyFill="1" applyBorder="1" applyAlignment="1">
      <alignment horizontal="center"/>
    </xf>
    <xf numFmtId="169" fontId="21" fillId="23" borderId="31" xfId="42" applyNumberFormat="1" applyFont="1" applyFill="1" applyBorder="1" applyAlignment="1">
      <alignment horizontal="center"/>
    </xf>
    <xf numFmtId="169" fontId="21" fillId="23" borderId="25" xfId="42" applyNumberFormat="1" applyFont="1" applyFill="1" applyBorder="1" applyAlignment="1">
      <alignment horizontal="center"/>
    </xf>
    <xf numFmtId="0" fontId="31" fillId="21" borderId="20" xfId="0" applyFont="1" applyFill="1" applyBorder="1" applyAlignment="1"/>
    <xf numFmtId="0" fontId="31" fillId="21" borderId="20" xfId="0" applyFont="1" applyFill="1" applyBorder="1" applyAlignment="1">
      <alignment horizontal="left" vertical="center" wrapText="1"/>
    </xf>
    <xf numFmtId="0" fontId="31" fillId="21" borderId="20" xfId="0" applyFont="1" applyFill="1" applyBorder="1" applyAlignment="1">
      <alignment wrapText="1"/>
    </xf>
    <xf numFmtId="0" fontId="30" fillId="21" borderId="20" xfId="0" applyFont="1" applyFill="1" applyBorder="1" applyAlignment="1"/>
    <xf numFmtId="0" fontId="30" fillId="21" borderId="0" xfId="0" applyFont="1" applyFill="1" applyBorder="1" applyAlignment="1">
      <alignment horizontal="left"/>
    </xf>
    <xf numFmtId="0" fontId="31" fillId="21" borderId="20" xfId="0" applyFont="1" applyFill="1" applyBorder="1" applyAlignment="1">
      <alignment vertical="center" wrapText="1"/>
    </xf>
    <xf numFmtId="0" fontId="30" fillId="21" borderId="20" xfId="0" applyFont="1" applyFill="1" applyBorder="1" applyAlignment="1">
      <alignment vertical="center" wrapText="1"/>
    </xf>
    <xf numFmtId="0" fontId="3" fillId="18" borderId="20" xfId="0" applyFont="1" applyFill="1" applyBorder="1" applyAlignment="1">
      <alignment horizontal="center"/>
    </xf>
    <xf numFmtId="0" fontId="0" fillId="18" borderId="20" xfId="0" applyFill="1" applyBorder="1" applyAlignment="1">
      <alignment horizontal="center"/>
    </xf>
    <xf numFmtId="0" fontId="31" fillId="21" borderId="32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center" vertical="center"/>
    </xf>
    <xf numFmtId="0" fontId="3" fillId="21" borderId="21" xfId="0" applyFont="1" applyFill="1" applyBorder="1" applyAlignment="1">
      <alignment horizontal="center"/>
    </xf>
    <xf numFmtId="0" fontId="0" fillId="21" borderId="21" xfId="0" applyFill="1" applyBorder="1" applyAlignment="1">
      <alignment horizontal="center"/>
    </xf>
    <xf numFmtId="0" fontId="31" fillId="21" borderId="20" xfId="0" applyFont="1" applyFill="1" applyBorder="1" applyAlignment="1">
      <alignment horizontal="left"/>
    </xf>
    <xf numFmtId="0" fontId="31" fillId="21" borderId="20" xfId="0" applyFont="1" applyFill="1" applyBorder="1" applyAlignment="1">
      <alignment horizontal="center" vertical="center" wrapText="1"/>
    </xf>
    <xf numFmtId="0" fontId="20" fillId="21" borderId="20" xfId="0" applyFont="1" applyFill="1" applyBorder="1" applyAlignment="1"/>
    <xf numFmtId="0" fontId="20" fillId="21" borderId="20" xfId="0" applyFont="1" applyFill="1" applyBorder="1" applyAlignment="1">
      <alignment horizontal="left" vertical="center" wrapText="1"/>
    </xf>
    <xf numFmtId="0" fontId="3" fillId="21" borderId="20" xfId="0" applyFont="1" applyFill="1" applyBorder="1" applyAlignment="1">
      <alignment horizontal="center"/>
    </xf>
    <xf numFmtId="0" fontId="0" fillId="21" borderId="20" xfId="0" applyFill="1" applyBorder="1" applyAlignment="1">
      <alignment horizontal="center"/>
    </xf>
  </cellXfs>
  <cellStyles count="44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Hipervínculo" xfId="43" builtinId="8"/>
    <cellStyle name="Incorrecto 2" xfId="32"/>
    <cellStyle name="Millares" xfId="42" builtinId="3"/>
    <cellStyle name="Neutral 2" xfId="33"/>
    <cellStyle name="Normal" xfId="0" builtinId="0"/>
    <cellStyle name="Normal 2" xfId="1"/>
    <cellStyle name="Notas 2" xfId="34"/>
    <cellStyle name="Salida 2" xfId="35"/>
    <cellStyle name="Texto de advertencia 2" xfId="36"/>
    <cellStyle name="Texto explicativo 2" xfId="37"/>
    <cellStyle name="Título 1 1" xfId="38"/>
    <cellStyle name="Título 2 2" xfId="39"/>
    <cellStyle name="Título 3 2" xfId="40"/>
    <cellStyle name="Total 2" xfId="41"/>
  </cellStyles>
  <dxfs count="0"/>
  <tableStyles count="0" defaultTableStyle="TableStyleMedium2" defaultPivotStyle="PivotStyleLight16"/>
  <colors>
    <mruColors>
      <color rgb="FFC49100"/>
      <color rgb="FFF8CD00"/>
      <color rgb="FFFFEC8B"/>
      <color rgb="FFE4DFEC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gl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V.E.Estimado!$A$2</c:f>
              <c:strCache>
                <c:ptCount val="1"/>
                <c:pt idx="0">
                  <c:v>VALOR ECONÓMICO ESTIMADO DOS PRODUTOS GALEGOS DE CALIDADE 2018</c:v>
                </c:pt>
              </c:strCache>
            </c:strRef>
          </c:tx>
          <c:explosion val="24"/>
          <c:dPt>
            <c:idx val="0"/>
            <c:bubble3D val="0"/>
            <c:explosion val="31"/>
          </c:dPt>
          <c:dLbls>
            <c:dLbl>
              <c:idx val="0"/>
              <c:layout>
                <c:manualLayout>
                  <c:x val="0.15209877923192969"/>
                  <c:y val="2.568458720385779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6213995055221354E-2"/>
                  <c:y val="0.125509367083603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5753087849021288"/>
                  <c:y val="4.944097633081394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3218108195155792"/>
                  <c:y val="-4.944097633081385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2674898269327473"/>
                  <c:y val="-7.6710983818980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2345687390814446E-2"/>
                  <c:y val="-0.1180932756573849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9588486401858786E-2"/>
                  <c:y val="-8.120096413796835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numFmt formatCode="#,##0.00\ &quot;€&quot;" sourceLinked="0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(V.E.Estimado!$A$5,V.E.Estimado!$A$16,V.E.Estimado!$A$22,V.E.Estimado!$A$27,V.E.Estimado!$A$34,V.E.Estimado!$A$36,V.E.Estimado!$A$47)</c:f>
              <c:strCache>
                <c:ptCount val="7"/>
                <c:pt idx="0">
                  <c:v>Viños</c:v>
                </c:pt>
                <c:pt idx="1">
                  <c:v>Augardentes e Licores Tradicionais de Galicia (I.X.P)</c:v>
                </c:pt>
                <c:pt idx="2">
                  <c:v>Produtos cárnicos</c:v>
                </c:pt>
                <c:pt idx="3">
                  <c:v>Queixos e mel</c:v>
                </c:pt>
                <c:pt idx="4">
                  <c:v>Agricultura ecolóxica</c:v>
                </c:pt>
                <c:pt idx="5">
                  <c:v>Produtos de orixe vexetal</c:v>
                </c:pt>
                <c:pt idx="6">
                  <c:v>Panadería e repostería</c:v>
                </c:pt>
              </c:strCache>
            </c:strRef>
          </c:cat>
          <c:val>
            <c:numRef>
              <c:f>(V.E.Estimado!$C$14,V.E.Estimado!$C$20,V.E.Estimado!$C$25,V.E.Estimado!$C$32,V.E.Estimado!$C$34,V.E.Estimado!$C$45,V.E.Estimado!$C$49)</c:f>
              <c:numCache>
                <c:formatCode>_(* #,##0.00_);_(* \(#,##0.00\);_(* "-"??_);_(@_)</c:formatCode>
                <c:ptCount val="7"/>
                <c:pt idx="0">
                  <c:v>206567490</c:v>
                </c:pt>
                <c:pt idx="1">
                  <c:v>4440084</c:v>
                </c:pt>
                <c:pt idx="2">
                  <c:v>122600388</c:v>
                </c:pt>
                <c:pt idx="3">
                  <c:v>36217293.710000001</c:v>
                </c:pt>
                <c:pt idx="4">
                  <c:v>78711386</c:v>
                </c:pt>
                <c:pt idx="5">
                  <c:v>7104685.46</c:v>
                </c:pt>
                <c:pt idx="6">
                  <c:v>1809857.15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  <c:spPr>
        <a:ln>
          <a:noFill/>
        </a:ln>
      </c:spPr>
    </c:plotArea>
    <c:plotVisOnly val="1"/>
    <c:dispBlanksAs val="gap"/>
    <c:showDLblsOverMax val="0"/>
  </c:chart>
  <c:spPr>
    <a:ln w="6350"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645969</xdr:colOff>
      <xdr:row>2</xdr:row>
      <xdr:rowOff>154132</xdr:rowOff>
    </xdr:from>
    <xdr:to>
      <xdr:col>15</xdr:col>
      <xdr:colOff>39832</xdr:colOff>
      <xdr:row>26</xdr:row>
      <xdr:rowOff>157596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tabSelected="1" topLeftCell="A3" zoomScaleNormal="100" workbookViewId="0">
      <selection activeCell="B20" sqref="B20"/>
    </sheetView>
  </sheetViews>
  <sheetFormatPr baseColWidth="10" defaultRowHeight="15" x14ac:dyDescent="0.25"/>
  <cols>
    <col min="1" max="1" width="43.85546875" customWidth="1"/>
    <col min="2" max="2" width="37.85546875" customWidth="1"/>
  </cols>
  <sheetData>
    <row r="1" spans="1:4" ht="18.75" x14ac:dyDescent="0.3">
      <c r="A1" s="184" t="s">
        <v>172</v>
      </c>
      <c r="B1" s="184"/>
    </row>
    <row r="2" spans="1:4" ht="18.75" x14ac:dyDescent="0.3">
      <c r="A2" s="107"/>
      <c r="B2" s="107"/>
    </row>
    <row r="3" spans="1:4" x14ac:dyDescent="0.25">
      <c r="B3" s="112" t="s">
        <v>107</v>
      </c>
    </row>
    <row r="4" spans="1:4" x14ac:dyDescent="0.25">
      <c r="B4" s="113"/>
    </row>
    <row r="5" spans="1:4" ht="15" customHeight="1" x14ac:dyDescent="0.25">
      <c r="A5" s="189" t="s">
        <v>166</v>
      </c>
      <c r="B5" s="165" t="s">
        <v>105</v>
      </c>
    </row>
    <row r="6" spans="1:4" x14ac:dyDescent="0.25">
      <c r="A6" s="190"/>
      <c r="B6" s="165" t="s">
        <v>106</v>
      </c>
    </row>
    <row r="7" spans="1:4" ht="6.75" customHeight="1" x14ac:dyDescent="0.25">
      <c r="A7" s="108"/>
      <c r="B7" s="166"/>
    </row>
    <row r="8" spans="1:4" x14ac:dyDescent="0.25">
      <c r="A8" s="186" t="s">
        <v>167</v>
      </c>
      <c r="B8" s="165" t="s">
        <v>112</v>
      </c>
    </row>
    <row r="9" spans="1:4" x14ac:dyDescent="0.25">
      <c r="A9" s="187"/>
      <c r="B9" s="165" t="s">
        <v>168</v>
      </c>
    </row>
    <row r="10" spans="1:4" x14ac:dyDescent="0.25">
      <c r="A10" s="188"/>
      <c r="B10" s="167" t="s">
        <v>165</v>
      </c>
    </row>
    <row r="11" spans="1:4" ht="5.25" customHeight="1" x14ac:dyDescent="0.25">
      <c r="A11" s="109"/>
      <c r="B11" s="166"/>
    </row>
    <row r="12" spans="1:4" x14ac:dyDescent="0.25">
      <c r="A12" s="185" t="s">
        <v>169</v>
      </c>
      <c r="B12" s="165" t="s">
        <v>113</v>
      </c>
      <c r="D12" s="110"/>
    </row>
    <row r="13" spans="1:4" x14ac:dyDescent="0.25">
      <c r="A13" s="185"/>
      <c r="B13" s="165" t="s">
        <v>114</v>
      </c>
    </row>
    <row r="14" spans="1:4" ht="5.25" customHeight="1" x14ac:dyDescent="0.25">
      <c r="A14" s="109"/>
      <c r="B14" s="166"/>
    </row>
    <row r="15" spans="1:4" x14ac:dyDescent="0.25">
      <c r="A15" s="111" t="s">
        <v>170</v>
      </c>
      <c r="B15" s="165" t="s">
        <v>124</v>
      </c>
    </row>
    <row r="16" spans="1:4" ht="7.5" customHeight="1" x14ac:dyDescent="0.25">
      <c r="A16" s="109"/>
      <c r="B16" s="168"/>
    </row>
    <row r="17" spans="1:2" x14ac:dyDescent="0.25">
      <c r="A17" s="185" t="s">
        <v>229</v>
      </c>
      <c r="B17" s="165" t="s">
        <v>108</v>
      </c>
    </row>
    <row r="18" spans="1:2" x14ac:dyDescent="0.25">
      <c r="A18" s="185"/>
      <c r="B18" s="165" t="s">
        <v>136</v>
      </c>
    </row>
    <row r="19" spans="1:2" x14ac:dyDescent="0.25">
      <c r="A19" s="185"/>
      <c r="B19" s="165" t="s">
        <v>130</v>
      </c>
    </row>
    <row r="20" spans="1:2" x14ac:dyDescent="0.25">
      <c r="A20" s="185"/>
      <c r="B20" s="165" t="s">
        <v>137</v>
      </c>
    </row>
    <row r="21" spans="1:2" x14ac:dyDescent="0.25">
      <c r="A21" s="185"/>
      <c r="B21" s="165" t="s">
        <v>131</v>
      </c>
    </row>
    <row r="22" spans="1:2" x14ac:dyDescent="0.25">
      <c r="A22" s="185"/>
      <c r="B22" s="165" t="s">
        <v>132</v>
      </c>
    </row>
    <row r="23" spans="1:2" x14ac:dyDescent="0.25">
      <c r="A23" s="185"/>
      <c r="B23" s="165" t="s">
        <v>138</v>
      </c>
    </row>
    <row r="24" spans="1:2" x14ac:dyDescent="0.25">
      <c r="A24" s="185"/>
      <c r="B24" s="165" t="s">
        <v>139</v>
      </c>
    </row>
    <row r="25" spans="1:2" x14ac:dyDescent="0.25">
      <c r="A25" s="185"/>
      <c r="B25" s="165" t="s">
        <v>135</v>
      </c>
    </row>
    <row r="26" spans="1:2" ht="6.75" customHeight="1" x14ac:dyDescent="0.25">
      <c r="A26" s="109"/>
      <c r="B26" s="166"/>
    </row>
    <row r="27" spans="1:2" x14ac:dyDescent="0.25">
      <c r="A27" s="185" t="s">
        <v>171</v>
      </c>
      <c r="B27" s="165" t="s">
        <v>140</v>
      </c>
    </row>
    <row r="28" spans="1:2" x14ac:dyDescent="0.25">
      <c r="A28" s="185"/>
      <c r="B28" s="165" t="s">
        <v>125</v>
      </c>
    </row>
    <row r="30" spans="1:2" x14ac:dyDescent="0.25">
      <c r="A30" s="182" t="s">
        <v>232</v>
      </c>
      <c r="B30" s="183"/>
    </row>
  </sheetData>
  <mergeCells count="7">
    <mergeCell ref="A30:B30"/>
    <mergeCell ref="A1:B1"/>
    <mergeCell ref="A27:A28"/>
    <mergeCell ref="A8:A10"/>
    <mergeCell ref="A5:A6"/>
    <mergeCell ref="A12:A13"/>
    <mergeCell ref="A17:A25"/>
  </mergeCells>
  <hyperlinks>
    <hyperlink ref="B5" location="Viños!A1" display="Viños"/>
    <hyperlink ref="B6" location="'Augardentes e licores'!A1" display="Aguardentes e licores"/>
    <hyperlink ref="B17" location="Pataca!A1" display="IXP Pataca"/>
    <hyperlink ref="B8" location="Tenreira!A1" display="IXP Ternera Gallega"/>
    <hyperlink ref="B9" location="Lacón!A1" display="IXP Lcón Gallego"/>
    <hyperlink ref="B12" location="Queixos!A1" display="Queixos"/>
    <hyperlink ref="B13" location="Mel!A1" display="IXP Mel de Galicia"/>
    <hyperlink ref="B15" location="'Agricultura ecolóxica'!A1" display="CR Agricultura Ecolóxica de Galicia"/>
    <hyperlink ref="B28" location="Pan!A1" display="IXP Pan de Cea"/>
    <hyperlink ref="B18" location="'Faba de Lourenzá'!A1" display="IXP Faba de Lourenzá"/>
    <hyperlink ref="B19" location="'Grelos de Galicia'!A1" display="IXP Grelos de Galicia"/>
    <hyperlink ref="B20" location="'Castaña de Galicia'!A1" display="IXP Castaña de Galicia"/>
    <hyperlink ref="B21" location="'Pemento de Herbón'!A1" display="DOP Pemento de Herbón"/>
    <hyperlink ref="B22" location="'Pemento do Couto'!A1" display="IXP Pemento do Couto"/>
    <hyperlink ref="B23" location="'Pemento da Arnoia'!A1" display="IXP Pemento Arnoia"/>
    <hyperlink ref="B24" location="'Pemento Mougán'!A1" display="IXP Pemento de Mougán"/>
    <hyperlink ref="B25" location="'Pemento de Oímbra'!A1" display="IXP Pemento de Oímbra"/>
    <hyperlink ref="B27" location="'Tarta de Santiago'!A1" display="IXP Tarta de Santiago"/>
    <hyperlink ref="B10" location="'Vaca e Boi'!A1" display="Vaca Gallega / Buey Gallego"/>
    <hyperlink ref="A30:B30" location="V.E.Estimado!A1" display="Valor económico estimado dos produtos galegos de calidade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workbookViewId="0">
      <selection activeCell="G11" sqref="G11"/>
    </sheetView>
  </sheetViews>
  <sheetFormatPr baseColWidth="10" defaultRowHeight="12.75" x14ac:dyDescent="0.2"/>
  <cols>
    <col min="1" max="1" width="17.5703125" style="7" customWidth="1"/>
    <col min="2" max="16384" width="11.42578125" style="7"/>
  </cols>
  <sheetData>
    <row r="1" spans="1:8" ht="15" x14ac:dyDescent="0.25">
      <c r="A1" s="5" t="s">
        <v>146</v>
      </c>
      <c r="B1" s="1"/>
      <c r="C1" s="1"/>
      <c r="D1" s="1"/>
      <c r="E1" s="1"/>
      <c r="F1" s="1"/>
      <c r="G1" s="1"/>
      <c r="H1" s="60" t="s">
        <v>107</v>
      </c>
    </row>
    <row r="2" spans="1:8" x14ac:dyDescent="0.2">
      <c r="A2" s="1"/>
      <c r="B2" s="1"/>
      <c r="C2" s="1"/>
      <c r="D2" s="1"/>
      <c r="E2" s="1"/>
      <c r="F2" s="1"/>
      <c r="G2" s="1"/>
    </row>
    <row r="3" spans="1:8" x14ac:dyDescent="0.2">
      <c r="A3" s="25"/>
      <c r="B3" s="25"/>
      <c r="C3" s="241" t="s">
        <v>114</v>
      </c>
      <c r="D3" s="241"/>
      <c r="E3" s="241"/>
      <c r="F3" s="241"/>
      <c r="G3" s="241"/>
    </row>
    <row r="4" spans="1:8" x14ac:dyDescent="0.2">
      <c r="A4" s="25"/>
      <c r="B4" s="25"/>
      <c r="C4" s="71" t="s">
        <v>19</v>
      </c>
      <c r="D4" s="71" t="s">
        <v>20</v>
      </c>
      <c r="E4" s="71" t="s">
        <v>21</v>
      </c>
      <c r="F4" s="71" t="s">
        <v>22</v>
      </c>
      <c r="G4" s="71" t="s">
        <v>23</v>
      </c>
    </row>
    <row r="5" spans="1:8" ht="15" customHeight="1" x14ac:dyDescent="0.2">
      <c r="A5" s="214" t="s">
        <v>51</v>
      </c>
      <c r="B5" s="215"/>
      <c r="C5" s="84">
        <v>58</v>
      </c>
      <c r="D5" s="84">
        <v>88</v>
      </c>
      <c r="E5" s="84">
        <v>98</v>
      </c>
      <c r="F5" s="84">
        <v>30</v>
      </c>
      <c r="G5" s="85">
        <f>SUM(C5:F5)</f>
        <v>274</v>
      </c>
    </row>
    <row r="6" spans="1:8" ht="15" customHeight="1" x14ac:dyDescent="0.2">
      <c r="A6" s="242" t="s">
        <v>52</v>
      </c>
      <c r="B6" s="242"/>
      <c r="C6" s="84">
        <v>4256</v>
      </c>
      <c r="D6" s="84">
        <v>17337</v>
      </c>
      <c r="E6" s="84">
        <v>18782</v>
      </c>
      <c r="F6" s="84">
        <v>4112</v>
      </c>
      <c r="G6" s="85">
        <f>SUM(C6:F6)</f>
        <v>44487</v>
      </c>
    </row>
    <row r="7" spans="1:8" ht="15" customHeight="1" x14ac:dyDescent="0.2">
      <c r="A7" s="242" t="s">
        <v>33</v>
      </c>
      <c r="B7" s="242"/>
      <c r="C7" s="84">
        <v>11</v>
      </c>
      <c r="D7" s="84">
        <v>6</v>
      </c>
      <c r="E7" s="84">
        <v>8</v>
      </c>
      <c r="F7" s="84">
        <v>7</v>
      </c>
      <c r="G7" s="85">
        <f>SUM(C7:F7)</f>
        <v>32</v>
      </c>
    </row>
    <row r="8" spans="1:8" x14ac:dyDescent="0.2">
      <c r="A8" s="242" t="s">
        <v>55</v>
      </c>
      <c r="B8" s="75" t="s">
        <v>53</v>
      </c>
      <c r="C8" s="84">
        <v>230700</v>
      </c>
      <c r="D8" s="84">
        <v>59607</v>
      </c>
      <c r="E8" s="84">
        <v>234237</v>
      </c>
      <c r="F8" s="84">
        <v>17170</v>
      </c>
      <c r="G8" s="85">
        <f>SUM(C8:F8)</f>
        <v>541714</v>
      </c>
    </row>
    <row r="9" spans="1:8" ht="15" customHeight="1" x14ac:dyDescent="0.2">
      <c r="A9" s="242"/>
      <c r="B9" s="75" t="s">
        <v>54</v>
      </c>
      <c r="C9" s="84">
        <v>282291</v>
      </c>
      <c r="D9" s="84">
        <v>2290</v>
      </c>
      <c r="E9" s="84">
        <v>51794</v>
      </c>
      <c r="F9" s="84">
        <v>14460</v>
      </c>
      <c r="G9" s="85">
        <f>SUM(C9:F9)</f>
        <v>350835</v>
      </c>
    </row>
    <row r="11" spans="1:8" x14ac:dyDescent="0.2">
      <c r="A11" s="236" t="s">
        <v>219</v>
      </c>
      <c r="B11" s="237"/>
      <c r="C11" s="216"/>
      <c r="D11" s="217"/>
      <c r="E11" s="217"/>
      <c r="F11" s="218"/>
      <c r="G11" s="136">
        <v>2455845</v>
      </c>
    </row>
  </sheetData>
  <mergeCells count="7">
    <mergeCell ref="A11:B11"/>
    <mergeCell ref="C11:F11"/>
    <mergeCell ref="C3:G3"/>
    <mergeCell ref="A8:A9"/>
    <mergeCell ref="A6:B6"/>
    <mergeCell ref="A7:B7"/>
    <mergeCell ref="A5:B5"/>
  </mergeCells>
  <hyperlinks>
    <hyperlink ref="H1" location="Indice!A1" display="INDICE"/>
  </hyperlink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H15" sqref="H15"/>
    </sheetView>
  </sheetViews>
  <sheetFormatPr baseColWidth="10" defaultRowHeight="15" x14ac:dyDescent="0.25"/>
  <cols>
    <col min="3" max="3" width="14.140625" customWidth="1"/>
    <col min="8" max="8" width="12.42578125" bestFit="1" customWidth="1"/>
    <col min="14" max="15" width="12" bestFit="1" customWidth="1"/>
  </cols>
  <sheetData>
    <row r="1" spans="1:9" x14ac:dyDescent="0.25">
      <c r="A1" s="5" t="s">
        <v>147</v>
      </c>
      <c r="B1" s="1"/>
      <c r="C1" s="1"/>
      <c r="D1" s="1"/>
      <c r="E1" s="1"/>
      <c r="F1" s="1"/>
      <c r="G1" s="1"/>
      <c r="H1" s="1"/>
      <c r="I1" s="60" t="s">
        <v>107</v>
      </c>
    </row>
    <row r="2" spans="1:9" x14ac:dyDescent="0.25">
      <c r="A2" s="5"/>
      <c r="B2" s="1"/>
      <c r="C2" s="1"/>
      <c r="D2" s="1"/>
      <c r="E2" s="1"/>
      <c r="F2" s="1"/>
      <c r="G2" s="1"/>
      <c r="H2" s="1"/>
      <c r="I2" s="60"/>
    </row>
    <row r="3" spans="1:9" x14ac:dyDescent="0.25">
      <c r="A3" s="1"/>
      <c r="B3" s="1"/>
      <c r="C3" s="1"/>
      <c r="D3" s="213" t="s">
        <v>122</v>
      </c>
      <c r="E3" s="213"/>
      <c r="F3" s="213"/>
      <c r="G3" s="213"/>
      <c r="H3" s="213"/>
    </row>
    <row r="4" spans="1:9" x14ac:dyDescent="0.25">
      <c r="A4" s="250"/>
      <c r="B4" s="250"/>
      <c r="C4" s="251"/>
      <c r="D4" s="71" t="s">
        <v>19</v>
      </c>
      <c r="E4" s="71" t="s">
        <v>20</v>
      </c>
      <c r="F4" s="71" t="s">
        <v>21</v>
      </c>
      <c r="G4" s="71" t="s">
        <v>22</v>
      </c>
      <c r="H4" s="71" t="s">
        <v>56</v>
      </c>
    </row>
    <row r="5" spans="1:9" x14ac:dyDescent="0.25">
      <c r="A5" s="252" t="s">
        <v>0</v>
      </c>
      <c r="B5" s="253"/>
      <c r="C5" s="254"/>
      <c r="D5" s="14">
        <v>154</v>
      </c>
      <c r="E5" s="14">
        <v>325</v>
      </c>
      <c r="F5" s="14">
        <v>95</v>
      </c>
      <c r="G5" s="14">
        <v>149</v>
      </c>
      <c r="H5" s="15">
        <f>SUM(D5:G5)</f>
        <v>723</v>
      </c>
    </row>
    <row r="6" spans="1:9" ht="15" customHeight="1" x14ac:dyDescent="0.25">
      <c r="A6" s="252" t="s">
        <v>57</v>
      </c>
      <c r="B6" s="253"/>
      <c r="C6" s="254"/>
      <c r="D6" s="14">
        <v>39</v>
      </c>
      <c r="E6" s="14">
        <v>51</v>
      </c>
      <c r="F6" s="14">
        <v>22</v>
      </c>
      <c r="G6" s="14">
        <v>60</v>
      </c>
      <c r="H6" s="15">
        <f>SUM(D6:G6)</f>
        <v>172</v>
      </c>
    </row>
    <row r="7" spans="1:9" ht="15" customHeight="1" x14ac:dyDescent="0.25">
      <c r="A7" s="252" t="s">
        <v>58</v>
      </c>
      <c r="B7" s="253"/>
      <c r="C7" s="254"/>
      <c r="D7" s="14">
        <v>1</v>
      </c>
      <c r="E7" s="14">
        <v>1</v>
      </c>
      <c r="F7" s="14">
        <v>3</v>
      </c>
      <c r="G7" s="14">
        <v>4</v>
      </c>
      <c r="H7" s="15">
        <f>SUM(D7:G7)</f>
        <v>9</v>
      </c>
    </row>
    <row r="8" spans="1:9" ht="15" customHeight="1" x14ac:dyDescent="0.25">
      <c r="A8" s="252" t="s">
        <v>59</v>
      </c>
      <c r="B8" s="253"/>
      <c r="C8" s="254"/>
      <c r="D8" s="16">
        <v>33</v>
      </c>
      <c r="E8" s="16">
        <v>11</v>
      </c>
      <c r="F8" s="16">
        <v>5</v>
      </c>
      <c r="G8" s="16">
        <v>37</v>
      </c>
      <c r="H8" s="17">
        <f>SUM(D8:G8)</f>
        <v>86</v>
      </c>
    </row>
    <row r="9" spans="1:9" ht="15" customHeight="1" x14ac:dyDescent="0.25">
      <c r="A9" s="249" t="s">
        <v>60</v>
      </c>
      <c r="B9" s="249"/>
      <c r="C9" s="249"/>
      <c r="D9" s="122">
        <f>SUM(D5:D8)</f>
        <v>227</v>
      </c>
      <c r="E9" s="122">
        <f>SUM(E5:E8)</f>
        <v>388</v>
      </c>
      <c r="F9" s="122">
        <f>SUM(F5:F8)</f>
        <v>125</v>
      </c>
      <c r="G9" s="122">
        <f>SUM(G5:G8)</f>
        <v>250</v>
      </c>
      <c r="H9" s="122">
        <f>SUM(H5:H8)</f>
        <v>990</v>
      </c>
    </row>
    <row r="10" spans="1:9" ht="15" customHeight="1" x14ac:dyDescent="0.25">
      <c r="A10" s="255" t="s">
        <v>61</v>
      </c>
      <c r="B10" s="255"/>
      <c r="C10" s="255"/>
      <c r="D10" s="18">
        <v>2174.9011999999998</v>
      </c>
      <c r="E10" s="18">
        <v>15236.1201</v>
      </c>
      <c r="F10" s="18">
        <v>7942.8371999999999</v>
      </c>
      <c r="G10" s="18">
        <v>5576.4987000000001</v>
      </c>
      <c r="H10" s="19">
        <f>SUM(D10:G10)</f>
        <v>30930.357200000002</v>
      </c>
    </row>
    <row r="11" spans="1:9" ht="15" customHeight="1" x14ac:dyDescent="0.25">
      <c r="A11" s="255" t="s">
        <v>62</v>
      </c>
      <c r="B11" s="255"/>
      <c r="C11" s="255"/>
      <c r="D11" s="18">
        <v>535.95659999999998</v>
      </c>
      <c r="E11" s="18">
        <v>490.24919999999997</v>
      </c>
      <c r="F11" s="18">
        <v>254.0341</v>
      </c>
      <c r="G11" s="18">
        <v>174.54419999999999</v>
      </c>
      <c r="H11" s="19">
        <f>SUM(D11:G11)</f>
        <v>1454.7841000000001</v>
      </c>
    </row>
    <row r="12" spans="1:9" ht="15" customHeight="1" x14ac:dyDescent="0.25">
      <c r="A12" s="255" t="s">
        <v>63</v>
      </c>
      <c r="B12" s="255"/>
      <c r="C12" s="255"/>
      <c r="D12" s="18">
        <v>255.85300000000001</v>
      </c>
      <c r="E12" s="18">
        <v>780.91269999999997</v>
      </c>
      <c r="F12" s="18">
        <v>56.097099999999998</v>
      </c>
      <c r="G12" s="18">
        <v>258.45490000000001</v>
      </c>
      <c r="H12" s="19">
        <f>SUM(D12:G12)</f>
        <v>1351.3176999999998</v>
      </c>
    </row>
    <row r="13" spans="1:9" ht="15" customHeight="1" x14ac:dyDescent="0.25">
      <c r="A13" s="249" t="s">
        <v>64</v>
      </c>
      <c r="B13" s="249"/>
      <c r="C13" s="249"/>
      <c r="D13" s="123">
        <f>SUM(D10:D12)</f>
        <v>2966.7107999999998</v>
      </c>
      <c r="E13" s="123">
        <f>SUM(E10:E12)</f>
        <v>16507.281999999999</v>
      </c>
      <c r="F13" s="123">
        <f>SUM(F10:F12)</f>
        <v>8252.9684000000016</v>
      </c>
      <c r="G13" s="123">
        <f>SUM(G10:G12)</f>
        <v>6009.4978000000001</v>
      </c>
      <c r="H13" s="123">
        <f>SUM(D13:G13)</f>
        <v>33736.459000000003</v>
      </c>
    </row>
    <row r="14" spans="1:9" ht="6.75" customHeight="1" x14ac:dyDescent="0.25"/>
    <row r="15" spans="1:9" x14ac:dyDescent="0.25">
      <c r="A15" s="236" t="s">
        <v>219</v>
      </c>
      <c r="B15" s="236"/>
      <c r="C15" s="237"/>
      <c r="D15" s="216"/>
      <c r="E15" s="217"/>
      <c r="F15" s="217"/>
      <c r="G15" s="218"/>
      <c r="H15" s="136">
        <v>78711386</v>
      </c>
    </row>
    <row r="17" spans="1:15" x14ac:dyDescent="0.25">
      <c r="A17" s="28"/>
      <c r="B17" s="241" t="s">
        <v>174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</row>
    <row r="18" spans="1:15" x14ac:dyDescent="0.25">
      <c r="A18" s="247"/>
      <c r="B18" s="246" t="s">
        <v>175</v>
      </c>
      <c r="C18" s="246" t="s">
        <v>176</v>
      </c>
      <c r="D18" s="246" t="s">
        <v>177</v>
      </c>
      <c r="E18" s="246" t="s">
        <v>178</v>
      </c>
      <c r="F18" s="246" t="s">
        <v>179</v>
      </c>
      <c r="G18" s="246" t="s">
        <v>180</v>
      </c>
      <c r="H18" s="246" t="s">
        <v>181</v>
      </c>
      <c r="I18" s="246" t="s">
        <v>182</v>
      </c>
      <c r="J18" s="246" t="s">
        <v>183</v>
      </c>
      <c r="K18" s="246" t="s">
        <v>184</v>
      </c>
      <c r="L18" s="246" t="s">
        <v>185</v>
      </c>
      <c r="M18" s="246" t="s">
        <v>186</v>
      </c>
      <c r="N18" s="246" t="s">
        <v>187</v>
      </c>
      <c r="O18" s="244" t="s">
        <v>188</v>
      </c>
    </row>
    <row r="19" spans="1:15" x14ac:dyDescent="0.25">
      <c r="A19" s="247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4"/>
    </row>
    <row r="20" spans="1:15" x14ac:dyDescent="0.25">
      <c r="A20" s="247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4"/>
    </row>
    <row r="21" spans="1:15" x14ac:dyDescent="0.25">
      <c r="A21" s="125" t="s">
        <v>19</v>
      </c>
      <c r="B21" s="126">
        <v>18.642900000000001</v>
      </c>
      <c r="C21" s="126">
        <v>0</v>
      </c>
      <c r="D21" s="126">
        <v>71.593400000000003</v>
      </c>
      <c r="E21" s="126">
        <v>0.52929999999999999</v>
      </c>
      <c r="F21" s="126">
        <v>117.4024</v>
      </c>
      <c r="G21" s="126">
        <v>0</v>
      </c>
      <c r="H21" s="126">
        <v>0.29039999999999999</v>
      </c>
      <c r="I21" s="126">
        <v>15.882099999999999</v>
      </c>
      <c r="J21" s="126">
        <v>2.2997000000000001</v>
      </c>
      <c r="K21" s="126">
        <v>0</v>
      </c>
      <c r="L21" s="126">
        <v>12.4877</v>
      </c>
      <c r="M21" s="126">
        <v>0</v>
      </c>
      <c r="N21" s="126">
        <v>2727.5828999999999</v>
      </c>
      <c r="O21" s="126">
        <v>2966.7107999999998</v>
      </c>
    </row>
    <row r="22" spans="1:15" x14ac:dyDescent="0.25">
      <c r="A22" s="125" t="s">
        <v>20</v>
      </c>
      <c r="B22" s="126">
        <v>56.415500000000002</v>
      </c>
      <c r="C22" s="126">
        <v>1.0384</v>
      </c>
      <c r="D22" s="126">
        <v>51.499699999999997</v>
      </c>
      <c r="E22" s="126">
        <v>2.3435999999999999</v>
      </c>
      <c r="F22" s="126">
        <v>135.3192</v>
      </c>
      <c r="G22" s="126">
        <v>14.806800000000001</v>
      </c>
      <c r="H22" s="126">
        <v>12.9582</v>
      </c>
      <c r="I22" s="126">
        <v>2367.9326999999998</v>
      </c>
      <c r="J22" s="126">
        <v>10.487500000000001</v>
      </c>
      <c r="K22" s="126">
        <v>0</v>
      </c>
      <c r="L22" s="126">
        <v>22.728300000000001</v>
      </c>
      <c r="M22" s="126">
        <v>0</v>
      </c>
      <c r="N22" s="126">
        <v>13831.7521</v>
      </c>
      <c r="O22" s="126">
        <v>16507.281999999999</v>
      </c>
    </row>
    <row r="23" spans="1:15" x14ac:dyDescent="0.25">
      <c r="A23" s="125" t="s">
        <v>21</v>
      </c>
      <c r="B23" s="126">
        <v>78.264399999999995</v>
      </c>
      <c r="C23" s="126">
        <v>0.44400000000000001</v>
      </c>
      <c r="D23" s="126">
        <v>22.267600000000002</v>
      </c>
      <c r="E23" s="126">
        <v>0</v>
      </c>
      <c r="F23" s="126">
        <v>25.803799999999999</v>
      </c>
      <c r="G23" s="126">
        <v>11.286799999999999</v>
      </c>
      <c r="H23" s="126">
        <v>49.378700000000002</v>
      </c>
      <c r="I23" s="126">
        <v>80.5398</v>
      </c>
      <c r="J23" s="126">
        <v>0.1087</v>
      </c>
      <c r="K23" s="126">
        <v>0</v>
      </c>
      <c r="L23" s="126">
        <v>14.450200000000001</v>
      </c>
      <c r="M23" s="126">
        <v>0</v>
      </c>
      <c r="N23" s="126">
        <v>7970.4243999999999</v>
      </c>
      <c r="O23" s="126">
        <v>8252.9683999999997</v>
      </c>
    </row>
    <row r="24" spans="1:15" x14ac:dyDescent="0.25">
      <c r="A24" s="125" t="s">
        <v>22</v>
      </c>
      <c r="B24" s="126">
        <v>7.556</v>
      </c>
      <c r="C24" s="126">
        <v>0</v>
      </c>
      <c r="D24" s="126">
        <v>25.2498</v>
      </c>
      <c r="E24" s="126">
        <v>3.0043000000000002</v>
      </c>
      <c r="F24" s="126">
        <v>120.6413</v>
      </c>
      <c r="G24" s="126">
        <v>146.18979999999999</v>
      </c>
      <c r="H24" s="126">
        <v>19.9574</v>
      </c>
      <c r="I24" s="126">
        <v>91.477999999999994</v>
      </c>
      <c r="J24" s="126">
        <v>0</v>
      </c>
      <c r="K24" s="126">
        <v>0</v>
      </c>
      <c r="L24" s="126">
        <v>2.6406999999999998</v>
      </c>
      <c r="M24" s="126">
        <v>0</v>
      </c>
      <c r="N24" s="126">
        <v>5592.7804999999998</v>
      </c>
      <c r="O24" s="126">
        <v>6009.4978000000001</v>
      </c>
    </row>
    <row r="25" spans="1:15" x14ac:dyDescent="0.25">
      <c r="A25" s="125" t="s">
        <v>56</v>
      </c>
      <c r="B25" s="127">
        <v>160.87880000000001</v>
      </c>
      <c r="C25" s="127">
        <v>1.4823999999999999</v>
      </c>
      <c r="D25" s="127">
        <v>170.6105</v>
      </c>
      <c r="E25" s="127">
        <v>5.8772000000000002</v>
      </c>
      <c r="F25" s="127">
        <v>399.16669999999999</v>
      </c>
      <c r="G25" s="127">
        <v>172.2834</v>
      </c>
      <c r="H25" s="127">
        <v>82.584699999999998</v>
      </c>
      <c r="I25" s="127">
        <v>2555.8326000000002</v>
      </c>
      <c r="J25" s="127">
        <v>12.895899999999999</v>
      </c>
      <c r="K25" s="127">
        <v>0</v>
      </c>
      <c r="L25" s="127">
        <v>52.306899999999999</v>
      </c>
      <c r="M25" s="127">
        <v>0</v>
      </c>
      <c r="N25" s="127">
        <v>30122.5399</v>
      </c>
      <c r="O25" s="127">
        <v>33736.459000000003</v>
      </c>
    </row>
    <row r="27" spans="1:15" x14ac:dyDescent="0.25">
      <c r="A27" s="56"/>
      <c r="B27" s="241" t="s">
        <v>189</v>
      </c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</row>
    <row r="28" spans="1:15" x14ac:dyDescent="0.25">
      <c r="A28" s="247"/>
      <c r="B28" s="248" t="s">
        <v>190</v>
      </c>
      <c r="C28" s="248"/>
      <c r="D28" s="248" t="s">
        <v>191</v>
      </c>
      <c r="E28" s="248"/>
      <c r="F28" s="248" t="s">
        <v>192</v>
      </c>
      <c r="G28" s="248"/>
      <c r="H28" s="248" t="s">
        <v>193</v>
      </c>
      <c r="I28" s="248" t="s">
        <v>194</v>
      </c>
      <c r="J28" s="248"/>
      <c r="K28" s="248" t="s">
        <v>195</v>
      </c>
      <c r="L28" s="248" t="s">
        <v>196</v>
      </c>
      <c r="M28" s="248" t="s">
        <v>188</v>
      </c>
    </row>
    <row r="29" spans="1:15" x14ac:dyDescent="0.25">
      <c r="A29" s="247"/>
      <c r="B29" s="88" t="s">
        <v>197</v>
      </c>
      <c r="C29" s="88" t="s">
        <v>198</v>
      </c>
      <c r="D29" s="88" t="s">
        <v>197</v>
      </c>
      <c r="E29" s="88" t="s">
        <v>198</v>
      </c>
      <c r="F29" s="88" t="s">
        <v>197</v>
      </c>
      <c r="G29" s="88" t="s">
        <v>198</v>
      </c>
      <c r="H29" s="248"/>
      <c r="I29" s="88" t="s">
        <v>197</v>
      </c>
      <c r="J29" s="88" t="s">
        <v>199</v>
      </c>
      <c r="K29" s="248"/>
      <c r="L29" s="248"/>
      <c r="M29" s="248"/>
    </row>
    <row r="30" spans="1:15" x14ac:dyDescent="0.25">
      <c r="A30" s="128" t="s">
        <v>19</v>
      </c>
      <c r="B30" s="56">
        <v>20</v>
      </c>
      <c r="C30" s="56">
        <v>29</v>
      </c>
      <c r="D30" s="56">
        <v>3</v>
      </c>
      <c r="E30" s="56">
        <v>0</v>
      </c>
      <c r="F30" s="56">
        <v>0</v>
      </c>
      <c r="G30" s="56">
        <v>0</v>
      </c>
      <c r="H30" s="56">
        <v>2</v>
      </c>
      <c r="I30" s="56">
        <v>3</v>
      </c>
      <c r="J30" s="56">
        <v>8</v>
      </c>
      <c r="K30" s="56">
        <v>1</v>
      </c>
      <c r="L30" s="56">
        <v>0</v>
      </c>
      <c r="M30" s="56">
        <v>66</v>
      </c>
    </row>
    <row r="31" spans="1:15" x14ac:dyDescent="0.25">
      <c r="A31" s="128" t="s">
        <v>20</v>
      </c>
      <c r="B31" s="56">
        <v>105</v>
      </c>
      <c r="C31" s="56">
        <v>62</v>
      </c>
      <c r="D31" s="56">
        <v>24</v>
      </c>
      <c r="E31" s="56">
        <v>0</v>
      </c>
      <c r="F31" s="56">
        <v>8</v>
      </c>
      <c r="G31" s="56">
        <v>0</v>
      </c>
      <c r="H31" s="56">
        <v>10</v>
      </c>
      <c r="I31" s="56">
        <v>17</v>
      </c>
      <c r="J31" s="56">
        <v>10</v>
      </c>
      <c r="K31" s="56">
        <v>15</v>
      </c>
      <c r="L31" s="56">
        <v>5</v>
      </c>
      <c r="M31" s="56">
        <v>256</v>
      </c>
    </row>
    <row r="32" spans="1:15" x14ac:dyDescent="0.25">
      <c r="A32" s="128" t="s">
        <v>21</v>
      </c>
      <c r="B32" s="56">
        <v>32</v>
      </c>
      <c r="C32" s="56">
        <v>5</v>
      </c>
      <c r="D32" s="56">
        <v>6</v>
      </c>
      <c r="E32" s="56">
        <v>0</v>
      </c>
      <c r="F32" s="56">
        <v>0</v>
      </c>
      <c r="G32" s="56">
        <v>0</v>
      </c>
      <c r="H32" s="56">
        <v>2</v>
      </c>
      <c r="I32" s="56">
        <v>8</v>
      </c>
      <c r="J32" s="56">
        <v>0</v>
      </c>
      <c r="K32" s="56">
        <v>19</v>
      </c>
      <c r="L32" s="56">
        <v>0</v>
      </c>
      <c r="M32" s="56">
        <v>72</v>
      </c>
    </row>
    <row r="33" spans="1:13" x14ac:dyDescent="0.25">
      <c r="A33" s="128" t="s">
        <v>22</v>
      </c>
      <c r="B33" s="56">
        <v>8</v>
      </c>
      <c r="C33" s="56">
        <v>13</v>
      </c>
      <c r="D33" s="56">
        <v>0</v>
      </c>
      <c r="E33" s="56">
        <v>0</v>
      </c>
      <c r="F33" s="56">
        <v>2</v>
      </c>
      <c r="G33" s="56">
        <v>0</v>
      </c>
      <c r="H33" s="56">
        <v>0</v>
      </c>
      <c r="I33" s="56">
        <v>2</v>
      </c>
      <c r="J33" s="56">
        <v>3</v>
      </c>
      <c r="K33" s="56">
        <v>6</v>
      </c>
      <c r="L33" s="56">
        <v>0</v>
      </c>
      <c r="M33" s="56">
        <v>34</v>
      </c>
    </row>
    <row r="34" spans="1:13" x14ac:dyDescent="0.25">
      <c r="A34" s="128" t="s">
        <v>56</v>
      </c>
      <c r="B34" s="90">
        <v>165</v>
      </c>
      <c r="C34" s="90">
        <v>109</v>
      </c>
      <c r="D34" s="90">
        <v>33</v>
      </c>
      <c r="E34" s="90">
        <v>0</v>
      </c>
      <c r="F34" s="90">
        <v>10</v>
      </c>
      <c r="G34" s="90">
        <v>0</v>
      </c>
      <c r="H34" s="90">
        <v>14</v>
      </c>
      <c r="I34" s="90">
        <v>30</v>
      </c>
      <c r="J34" s="90">
        <v>21</v>
      </c>
      <c r="K34" s="90">
        <v>41</v>
      </c>
      <c r="L34" s="90">
        <v>5</v>
      </c>
      <c r="M34" s="90">
        <v>428</v>
      </c>
    </row>
    <row r="36" spans="1:13" x14ac:dyDescent="0.25">
      <c r="A36" s="28"/>
      <c r="B36" s="241" t="s">
        <v>200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</row>
    <row r="37" spans="1:13" x14ac:dyDescent="0.25">
      <c r="A37" s="243"/>
      <c r="B37" s="245" t="s">
        <v>190</v>
      </c>
      <c r="C37" s="245"/>
      <c r="D37" s="245" t="s">
        <v>191</v>
      </c>
      <c r="E37" s="245"/>
      <c r="F37" s="245" t="s">
        <v>192</v>
      </c>
      <c r="G37" s="245"/>
      <c r="H37" s="245" t="s">
        <v>193</v>
      </c>
      <c r="I37" s="245" t="s">
        <v>194</v>
      </c>
      <c r="J37" s="245"/>
      <c r="K37" s="245" t="s">
        <v>195</v>
      </c>
      <c r="L37" s="245" t="s">
        <v>196</v>
      </c>
    </row>
    <row r="38" spans="1:13" x14ac:dyDescent="0.25">
      <c r="A38" s="243"/>
      <c r="B38" s="129" t="s">
        <v>197</v>
      </c>
      <c r="C38" s="129" t="s">
        <v>198</v>
      </c>
      <c r="D38" s="129" t="s">
        <v>197</v>
      </c>
      <c r="E38" s="129" t="s">
        <v>198</v>
      </c>
      <c r="F38" s="129" t="s">
        <v>197</v>
      </c>
      <c r="G38" s="129" t="s">
        <v>198</v>
      </c>
      <c r="H38" s="245"/>
      <c r="I38" s="129" t="s">
        <v>197</v>
      </c>
      <c r="J38" s="129" t="s">
        <v>199</v>
      </c>
      <c r="K38" s="245"/>
      <c r="L38" s="245"/>
    </row>
    <row r="39" spans="1:13" x14ac:dyDescent="0.25">
      <c r="A39" s="125" t="s">
        <v>19</v>
      </c>
      <c r="B39" s="130">
        <v>734</v>
      </c>
      <c r="C39" s="130">
        <v>1441</v>
      </c>
      <c r="D39" s="130">
        <v>97</v>
      </c>
      <c r="E39" s="130">
        <v>0</v>
      </c>
      <c r="F39" s="130">
        <v>0</v>
      </c>
      <c r="G39" s="130">
        <v>0</v>
      </c>
      <c r="H39" s="130">
        <v>28</v>
      </c>
      <c r="I39" s="130">
        <v>15511</v>
      </c>
      <c r="J39" s="130">
        <v>37575</v>
      </c>
      <c r="K39" s="130">
        <v>38</v>
      </c>
      <c r="L39" s="130">
        <v>0</v>
      </c>
    </row>
    <row r="40" spans="1:13" x14ac:dyDescent="0.25">
      <c r="A40" s="125" t="s">
        <v>20</v>
      </c>
      <c r="B40" s="130">
        <v>3370</v>
      </c>
      <c r="C40" s="130">
        <v>2456</v>
      </c>
      <c r="D40" s="130">
        <v>1558</v>
      </c>
      <c r="E40" s="130">
        <v>0</v>
      </c>
      <c r="F40" s="130">
        <v>342</v>
      </c>
      <c r="G40" s="130">
        <v>0</v>
      </c>
      <c r="H40" s="130">
        <v>232</v>
      </c>
      <c r="I40" s="130">
        <v>144734</v>
      </c>
      <c r="J40" s="130">
        <v>42421</v>
      </c>
      <c r="K40" s="130">
        <v>10620</v>
      </c>
      <c r="L40" s="130">
        <v>29</v>
      </c>
    </row>
    <row r="41" spans="1:13" x14ac:dyDescent="0.25">
      <c r="A41" s="125" t="s">
        <v>21</v>
      </c>
      <c r="B41" s="130">
        <v>1670</v>
      </c>
      <c r="C41" s="130">
        <v>80</v>
      </c>
      <c r="D41" s="130">
        <v>1067</v>
      </c>
      <c r="E41" s="130">
        <v>0</v>
      </c>
      <c r="F41" s="130">
        <v>0</v>
      </c>
      <c r="G41" s="130">
        <v>0</v>
      </c>
      <c r="H41" s="130">
        <v>4132</v>
      </c>
      <c r="I41" s="130">
        <v>95050</v>
      </c>
      <c r="J41" s="130">
        <v>0</v>
      </c>
      <c r="K41" s="130">
        <v>3405</v>
      </c>
      <c r="L41" s="130">
        <v>0</v>
      </c>
    </row>
    <row r="42" spans="1:13" x14ac:dyDescent="0.25">
      <c r="A42" s="125" t="s">
        <v>22</v>
      </c>
      <c r="B42" s="130">
        <v>239</v>
      </c>
      <c r="C42" s="130">
        <v>378</v>
      </c>
      <c r="D42" s="130">
        <v>0</v>
      </c>
      <c r="E42" s="130">
        <v>0</v>
      </c>
      <c r="F42" s="130">
        <v>65</v>
      </c>
      <c r="G42" s="130">
        <v>0</v>
      </c>
      <c r="H42" s="130">
        <v>0</v>
      </c>
      <c r="I42" s="130">
        <v>11820</v>
      </c>
      <c r="J42" s="130">
        <v>22009</v>
      </c>
      <c r="K42" s="130">
        <v>499</v>
      </c>
      <c r="L42" s="130">
        <v>0</v>
      </c>
    </row>
    <row r="43" spans="1:13" x14ac:dyDescent="0.25">
      <c r="A43" s="125" t="s">
        <v>56</v>
      </c>
      <c r="B43" s="131">
        <v>6013</v>
      </c>
      <c r="C43" s="131">
        <v>4355</v>
      </c>
      <c r="D43" s="131">
        <v>2722</v>
      </c>
      <c r="E43" s="131">
        <v>0</v>
      </c>
      <c r="F43" s="131">
        <v>407</v>
      </c>
      <c r="G43" s="131">
        <v>0</v>
      </c>
      <c r="H43" s="131">
        <v>4392</v>
      </c>
      <c r="I43" s="131">
        <v>267115</v>
      </c>
      <c r="J43" s="131">
        <v>102005</v>
      </c>
      <c r="K43" s="131">
        <v>14562</v>
      </c>
      <c r="L43" s="131">
        <v>29</v>
      </c>
    </row>
    <row r="44" spans="1:13" x14ac:dyDescent="0.2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</row>
    <row r="45" spans="1:13" x14ac:dyDescent="0.25">
      <c r="A45" s="56"/>
      <c r="B45" s="241" t="s">
        <v>201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106"/>
    </row>
    <row r="46" spans="1:13" ht="63.75" x14ac:dyDescent="0.25">
      <c r="A46" s="56"/>
      <c r="B46" s="133" t="s">
        <v>202</v>
      </c>
      <c r="C46" s="133" t="s">
        <v>203</v>
      </c>
      <c r="D46" s="133" t="s">
        <v>204</v>
      </c>
      <c r="E46" s="133" t="s">
        <v>205</v>
      </c>
      <c r="F46" s="133" t="s">
        <v>206</v>
      </c>
      <c r="G46" s="133" t="s">
        <v>207</v>
      </c>
      <c r="H46" s="133" t="s">
        <v>208</v>
      </c>
      <c r="I46" s="133" t="s">
        <v>209</v>
      </c>
      <c r="J46" s="133" t="s">
        <v>210</v>
      </c>
      <c r="K46" s="133" t="s">
        <v>211</v>
      </c>
      <c r="L46" s="133" t="s">
        <v>196</v>
      </c>
      <c r="M46" s="133" t="s">
        <v>188</v>
      </c>
    </row>
    <row r="47" spans="1:13" x14ac:dyDescent="0.25">
      <c r="A47" s="128" t="s">
        <v>19</v>
      </c>
      <c r="B47" s="56">
        <v>0</v>
      </c>
      <c r="C47" s="56">
        <v>0</v>
      </c>
      <c r="D47" s="56">
        <v>6</v>
      </c>
      <c r="E47" s="56">
        <v>2</v>
      </c>
      <c r="F47" s="56">
        <v>2</v>
      </c>
      <c r="G47" s="56">
        <v>5</v>
      </c>
      <c r="H47" s="56">
        <v>3</v>
      </c>
      <c r="I47" s="56">
        <v>1</v>
      </c>
      <c r="J47" s="56">
        <v>1</v>
      </c>
      <c r="K47" s="56">
        <v>6</v>
      </c>
      <c r="L47" s="56">
        <v>8</v>
      </c>
      <c r="M47" s="56">
        <v>34</v>
      </c>
    </row>
    <row r="48" spans="1:13" x14ac:dyDescent="0.25">
      <c r="A48" s="128" t="s">
        <v>20</v>
      </c>
      <c r="B48" s="56">
        <v>1</v>
      </c>
      <c r="C48" s="56">
        <v>5</v>
      </c>
      <c r="D48" s="56">
        <v>3</v>
      </c>
      <c r="E48" s="56">
        <v>2</v>
      </c>
      <c r="F48" s="56">
        <v>1</v>
      </c>
      <c r="G48" s="56">
        <v>6</v>
      </c>
      <c r="H48" s="56">
        <v>2</v>
      </c>
      <c r="I48" s="56">
        <v>6</v>
      </c>
      <c r="J48" s="56">
        <v>1</v>
      </c>
      <c r="K48" s="56">
        <v>3</v>
      </c>
      <c r="L48" s="56">
        <v>11</v>
      </c>
      <c r="M48" s="56">
        <v>41</v>
      </c>
    </row>
    <row r="49" spans="1:13" x14ac:dyDescent="0.25">
      <c r="A49" s="128" t="s">
        <v>21</v>
      </c>
      <c r="B49" s="56">
        <v>2</v>
      </c>
      <c r="C49" s="56">
        <v>8</v>
      </c>
      <c r="D49" s="56">
        <v>4</v>
      </c>
      <c r="E49" s="56">
        <v>5</v>
      </c>
      <c r="F49" s="56">
        <v>0</v>
      </c>
      <c r="G49" s="56">
        <v>2</v>
      </c>
      <c r="H49" s="56">
        <v>0</v>
      </c>
      <c r="I49" s="56">
        <v>4</v>
      </c>
      <c r="J49" s="56">
        <v>1</v>
      </c>
      <c r="K49" s="56">
        <v>1</v>
      </c>
      <c r="L49" s="56">
        <v>6</v>
      </c>
      <c r="M49" s="56">
        <v>33</v>
      </c>
    </row>
    <row r="50" spans="1:13" x14ac:dyDescent="0.25">
      <c r="A50" s="128" t="s">
        <v>22</v>
      </c>
      <c r="B50" s="56">
        <v>0</v>
      </c>
      <c r="C50" s="56">
        <v>4</v>
      </c>
      <c r="D50" s="56">
        <v>6</v>
      </c>
      <c r="E50" s="56">
        <v>5</v>
      </c>
      <c r="F50" s="56">
        <v>0</v>
      </c>
      <c r="G50" s="56">
        <v>8</v>
      </c>
      <c r="H50" s="56">
        <v>2</v>
      </c>
      <c r="I50" s="56">
        <v>2</v>
      </c>
      <c r="J50" s="56">
        <v>1</v>
      </c>
      <c r="K50" s="56">
        <v>6</v>
      </c>
      <c r="L50" s="56">
        <v>13</v>
      </c>
      <c r="M50" s="56">
        <v>47</v>
      </c>
    </row>
    <row r="51" spans="1:13" x14ac:dyDescent="0.25">
      <c r="A51" s="128" t="s">
        <v>56</v>
      </c>
      <c r="B51" s="90">
        <v>3</v>
      </c>
      <c r="C51" s="90">
        <v>17</v>
      </c>
      <c r="D51" s="90">
        <v>19</v>
      </c>
      <c r="E51" s="90">
        <v>14</v>
      </c>
      <c r="F51" s="90">
        <v>3</v>
      </c>
      <c r="G51" s="90">
        <v>21</v>
      </c>
      <c r="H51" s="90">
        <v>7</v>
      </c>
      <c r="I51" s="90">
        <v>13</v>
      </c>
      <c r="J51" s="90">
        <v>4</v>
      </c>
      <c r="K51" s="90">
        <v>16</v>
      </c>
      <c r="L51" s="90">
        <v>38</v>
      </c>
      <c r="M51" s="90">
        <v>155</v>
      </c>
    </row>
    <row r="53" spans="1:13" x14ac:dyDescent="0.25">
      <c r="A53" s="28"/>
      <c r="B53" s="241" t="s">
        <v>212</v>
      </c>
      <c r="C53" s="241"/>
      <c r="D53" s="241"/>
      <c r="E53" s="241"/>
      <c r="F53" s="241"/>
      <c r="G53" s="241"/>
      <c r="H53" s="241"/>
      <c r="I53" s="241"/>
    </row>
    <row r="54" spans="1:13" x14ac:dyDescent="0.25">
      <c r="A54" s="243"/>
      <c r="B54" s="244" t="s">
        <v>213</v>
      </c>
      <c r="C54" s="244" t="s">
        <v>214</v>
      </c>
      <c r="D54" s="244" t="s">
        <v>215</v>
      </c>
      <c r="E54" s="244" t="s">
        <v>216</v>
      </c>
      <c r="F54" s="244" t="s">
        <v>199</v>
      </c>
      <c r="G54" s="244" t="s">
        <v>217</v>
      </c>
      <c r="H54" s="244" t="s">
        <v>218</v>
      </c>
      <c r="I54" s="244" t="s">
        <v>188</v>
      </c>
    </row>
    <row r="55" spans="1:13" x14ac:dyDescent="0.25">
      <c r="A55" s="243"/>
      <c r="B55" s="244"/>
      <c r="C55" s="244"/>
      <c r="D55" s="244"/>
      <c r="E55" s="244"/>
      <c r="F55" s="244"/>
      <c r="G55" s="244"/>
      <c r="H55" s="244"/>
      <c r="I55" s="244"/>
    </row>
    <row r="56" spans="1:13" x14ac:dyDescent="0.25">
      <c r="A56" s="243"/>
      <c r="B56" s="244"/>
      <c r="C56" s="244"/>
      <c r="D56" s="244"/>
      <c r="E56" s="244"/>
      <c r="F56" s="244"/>
      <c r="G56" s="244"/>
      <c r="H56" s="244"/>
      <c r="I56" s="244"/>
    </row>
    <row r="57" spans="1:13" x14ac:dyDescent="0.25">
      <c r="A57" s="243"/>
      <c r="B57" s="244"/>
      <c r="C57" s="244"/>
      <c r="D57" s="244"/>
      <c r="E57" s="244"/>
      <c r="F57" s="244"/>
      <c r="G57" s="244"/>
      <c r="H57" s="244"/>
      <c r="I57" s="244"/>
    </row>
    <row r="58" spans="1:13" x14ac:dyDescent="0.25">
      <c r="A58" s="128" t="s">
        <v>19</v>
      </c>
      <c r="B58" s="130">
        <v>4</v>
      </c>
      <c r="C58" s="130">
        <v>0</v>
      </c>
      <c r="D58" s="130">
        <v>5</v>
      </c>
      <c r="E58" s="130">
        <v>0</v>
      </c>
      <c r="F58" s="130">
        <v>2</v>
      </c>
      <c r="G58" s="130">
        <v>2</v>
      </c>
      <c r="H58" s="130">
        <v>1</v>
      </c>
      <c r="I58" s="130">
        <v>14</v>
      </c>
    </row>
    <row r="59" spans="1:13" x14ac:dyDescent="0.25">
      <c r="A59" s="128" t="s">
        <v>20</v>
      </c>
      <c r="B59" s="130">
        <v>7</v>
      </c>
      <c r="C59" s="130">
        <v>3</v>
      </c>
      <c r="D59" s="130">
        <v>6</v>
      </c>
      <c r="E59" s="130">
        <v>6</v>
      </c>
      <c r="F59" s="130">
        <v>3</v>
      </c>
      <c r="G59" s="130">
        <v>5</v>
      </c>
      <c r="H59" s="130">
        <v>2</v>
      </c>
      <c r="I59" s="130">
        <v>32</v>
      </c>
    </row>
    <row r="60" spans="1:13" x14ac:dyDescent="0.25">
      <c r="A60" s="128" t="s">
        <v>21</v>
      </c>
      <c r="B60" s="130">
        <v>4</v>
      </c>
      <c r="C60" s="130">
        <v>0</v>
      </c>
      <c r="D60" s="130">
        <v>2</v>
      </c>
      <c r="E60" s="130">
        <v>1</v>
      </c>
      <c r="F60" s="130">
        <v>1</v>
      </c>
      <c r="G60" s="130">
        <v>7</v>
      </c>
      <c r="H60" s="130">
        <v>0</v>
      </c>
      <c r="I60" s="130">
        <v>15</v>
      </c>
    </row>
    <row r="61" spans="1:13" x14ac:dyDescent="0.25">
      <c r="A61" s="128" t="s">
        <v>22</v>
      </c>
      <c r="B61" s="130">
        <v>4</v>
      </c>
      <c r="C61" s="130">
        <v>1</v>
      </c>
      <c r="D61" s="130">
        <v>2</v>
      </c>
      <c r="E61" s="130">
        <v>2</v>
      </c>
      <c r="F61" s="130">
        <v>3</v>
      </c>
      <c r="G61" s="130">
        <v>4</v>
      </c>
      <c r="H61" s="130">
        <v>1</v>
      </c>
      <c r="I61" s="130">
        <v>17</v>
      </c>
    </row>
    <row r="62" spans="1:13" x14ac:dyDescent="0.25">
      <c r="A62" s="128" t="s">
        <v>56</v>
      </c>
      <c r="B62" s="131">
        <v>19</v>
      </c>
      <c r="C62" s="131">
        <v>4</v>
      </c>
      <c r="D62" s="131">
        <v>15</v>
      </c>
      <c r="E62" s="131">
        <v>9</v>
      </c>
      <c r="F62" s="131">
        <v>9</v>
      </c>
      <c r="G62" s="131">
        <v>18</v>
      </c>
      <c r="H62" s="131">
        <v>4</v>
      </c>
      <c r="I62" s="131">
        <v>78</v>
      </c>
    </row>
  </sheetData>
  <mergeCells count="59">
    <mergeCell ref="D15:G15"/>
    <mergeCell ref="A15:C15"/>
    <mergeCell ref="A10:C10"/>
    <mergeCell ref="A11:C11"/>
    <mergeCell ref="A12:C12"/>
    <mergeCell ref="A13:C13"/>
    <mergeCell ref="A4:C4"/>
    <mergeCell ref="A5:C5"/>
    <mergeCell ref="A6:C6"/>
    <mergeCell ref="A7:C7"/>
    <mergeCell ref="A8:C8"/>
    <mergeCell ref="A9:C9"/>
    <mergeCell ref="D3:H3"/>
    <mergeCell ref="B17:O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B27:M27"/>
    <mergeCell ref="A28:A29"/>
    <mergeCell ref="B28:C28"/>
    <mergeCell ref="D28:E28"/>
    <mergeCell ref="F28:G28"/>
    <mergeCell ref="H28:H29"/>
    <mergeCell ref="I28:J28"/>
    <mergeCell ref="K28:K29"/>
    <mergeCell ref="L28:L29"/>
    <mergeCell ref="M28:M29"/>
    <mergeCell ref="B36:L36"/>
    <mergeCell ref="A37:A38"/>
    <mergeCell ref="B37:C37"/>
    <mergeCell ref="D37:E37"/>
    <mergeCell ref="F37:G37"/>
    <mergeCell ref="H37:H38"/>
    <mergeCell ref="I37:J37"/>
    <mergeCell ref="K37:K38"/>
    <mergeCell ref="L37:L38"/>
    <mergeCell ref="B45:L45"/>
    <mergeCell ref="B53:I53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</mergeCells>
  <hyperlinks>
    <hyperlink ref="I1" location="Indice!A1" display="INDICE"/>
  </hyperlinks>
  <pageMargins left="0.7" right="0.7" top="0.75" bottom="0.75" header="0.3" footer="0.3"/>
  <pageSetup paperSize="9" orientation="landscape" r:id="rId1"/>
  <ignoredErrors>
    <ignoredError sqref="H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workbookViewId="0">
      <selection activeCell="C7" sqref="C7"/>
    </sheetView>
  </sheetViews>
  <sheetFormatPr baseColWidth="10" defaultRowHeight="12.75" x14ac:dyDescent="0.2"/>
  <cols>
    <col min="1" max="1" width="11.42578125" style="7"/>
    <col min="2" max="2" width="14.140625" style="7" customWidth="1"/>
    <col min="3" max="3" width="27.5703125" style="7" customWidth="1"/>
    <col min="4" max="16384" width="11.42578125" style="7"/>
  </cols>
  <sheetData>
    <row r="1" spans="1:4" ht="15" x14ac:dyDescent="0.25">
      <c r="A1" s="8" t="s">
        <v>148</v>
      </c>
      <c r="B1" s="6"/>
      <c r="C1" s="6"/>
      <c r="D1" s="60" t="s">
        <v>107</v>
      </c>
    </row>
    <row r="3" spans="1:4" x14ac:dyDescent="0.2">
      <c r="A3" s="260"/>
      <c r="B3" s="260"/>
      <c r="C3" s="86" t="s">
        <v>123</v>
      </c>
    </row>
    <row r="4" spans="1:4" x14ac:dyDescent="0.2">
      <c r="A4" s="258" t="s">
        <v>65</v>
      </c>
      <c r="B4" s="258"/>
      <c r="C4" s="46">
        <v>16</v>
      </c>
    </row>
    <row r="5" spans="1:4" ht="12.75" customHeight="1" x14ac:dyDescent="0.2">
      <c r="A5" s="259" t="s">
        <v>66</v>
      </c>
      <c r="B5" s="259"/>
      <c r="C5" s="46">
        <v>448648</v>
      </c>
    </row>
    <row r="6" spans="1:4" ht="7.5" customHeight="1" x14ac:dyDescent="0.2"/>
    <row r="7" spans="1:4" x14ac:dyDescent="0.2">
      <c r="A7" s="147" t="s">
        <v>219</v>
      </c>
      <c r="B7" s="147"/>
      <c r="C7" s="140">
        <v>1076755</v>
      </c>
    </row>
    <row r="8" spans="1:4" ht="15" x14ac:dyDescent="0.25">
      <c r="A8" s="256" t="s">
        <v>222</v>
      </c>
      <c r="B8" s="257"/>
      <c r="C8" s="127">
        <f>C7/C5</f>
        <v>2.3999995542162229</v>
      </c>
    </row>
  </sheetData>
  <mergeCells count="4">
    <mergeCell ref="A8:B8"/>
    <mergeCell ref="A4:B4"/>
    <mergeCell ref="A5:B5"/>
    <mergeCell ref="A3:B3"/>
  </mergeCells>
  <hyperlinks>
    <hyperlink ref="D1" location="Indice!A1" display="INDICE"/>
  </hyperlink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zoomScale="115" zoomScaleNormal="115" workbookViewId="0">
      <selection activeCell="F10" sqref="F10"/>
    </sheetView>
  </sheetViews>
  <sheetFormatPr baseColWidth="10" defaultRowHeight="15" x14ac:dyDescent="0.25"/>
  <cols>
    <col min="2" max="2" width="17.28515625" customWidth="1"/>
    <col min="3" max="3" width="12.42578125" customWidth="1"/>
    <col min="4" max="4" width="11.7109375" customWidth="1"/>
    <col min="5" max="5" width="11.42578125" customWidth="1"/>
    <col min="6" max="6" width="12.85546875" customWidth="1"/>
  </cols>
  <sheetData>
    <row r="1" spans="1:7" x14ac:dyDescent="0.25">
      <c r="A1" s="23" t="s">
        <v>149</v>
      </c>
      <c r="B1" s="7"/>
      <c r="C1" s="7"/>
      <c r="D1" s="7"/>
      <c r="E1" s="7"/>
      <c r="G1" s="60" t="s">
        <v>107</v>
      </c>
    </row>
    <row r="2" spans="1:7" x14ac:dyDescent="0.25">
      <c r="A2" s="22"/>
      <c r="B2" s="7"/>
      <c r="C2" s="7"/>
      <c r="D2" s="7"/>
      <c r="E2" s="7"/>
    </row>
    <row r="3" spans="1:7" x14ac:dyDescent="0.25">
      <c r="A3" s="47"/>
      <c r="B3" s="47"/>
      <c r="C3" s="213" t="s">
        <v>136</v>
      </c>
      <c r="D3" s="213"/>
      <c r="E3" s="213"/>
      <c r="F3" s="213"/>
    </row>
    <row r="4" spans="1:7" ht="35.25" customHeight="1" x14ac:dyDescent="0.25">
      <c r="A4" s="48"/>
      <c r="B4" s="48"/>
      <c r="C4" s="71" t="s">
        <v>126</v>
      </c>
      <c r="D4" s="71" t="s">
        <v>127</v>
      </c>
      <c r="E4" s="71" t="s">
        <v>128</v>
      </c>
      <c r="F4" s="71" t="s">
        <v>129</v>
      </c>
    </row>
    <row r="5" spans="1:7" x14ac:dyDescent="0.25">
      <c r="A5" s="266" t="s">
        <v>0</v>
      </c>
      <c r="B5" s="266"/>
      <c r="C5" s="52">
        <v>2</v>
      </c>
      <c r="D5" s="52">
        <v>21</v>
      </c>
      <c r="E5" s="52">
        <v>17</v>
      </c>
      <c r="F5" s="53">
        <f>SUM(C5:E5)</f>
        <v>40</v>
      </c>
      <c r="G5" s="51"/>
    </row>
    <row r="6" spans="1:7" ht="15" customHeight="1" x14ac:dyDescent="0.25">
      <c r="A6" s="267" t="s">
        <v>67</v>
      </c>
      <c r="B6" s="267"/>
      <c r="C6" s="52">
        <v>0</v>
      </c>
      <c r="D6" s="52">
        <v>6</v>
      </c>
      <c r="E6" s="52">
        <v>2</v>
      </c>
      <c r="F6" s="53">
        <f t="shared" ref="F6:F8" si="0">SUM(C6:E6)</f>
        <v>8</v>
      </c>
      <c r="G6" s="51"/>
    </row>
    <row r="7" spans="1:7" x14ac:dyDescent="0.25">
      <c r="A7" s="266" t="s">
        <v>68</v>
      </c>
      <c r="B7" s="266"/>
      <c r="C7" s="52">
        <v>0</v>
      </c>
      <c r="D7" s="54">
        <v>29.8</v>
      </c>
      <c r="E7" s="54">
        <v>19.690000000000001</v>
      </c>
      <c r="F7" s="55">
        <f t="shared" si="0"/>
        <v>49.49</v>
      </c>
      <c r="G7" s="51"/>
    </row>
    <row r="8" spans="1:7" ht="15" customHeight="1" x14ac:dyDescent="0.25">
      <c r="A8" s="267" t="s">
        <v>69</v>
      </c>
      <c r="B8" s="267"/>
      <c r="C8" s="52">
        <v>0</v>
      </c>
      <c r="D8" s="54">
        <v>11659.5</v>
      </c>
      <c r="E8" s="54">
        <v>775.5</v>
      </c>
      <c r="F8" s="53">
        <f t="shared" si="0"/>
        <v>12435</v>
      </c>
      <c r="G8" s="51"/>
    </row>
    <row r="10" spans="1:7" x14ac:dyDescent="0.25">
      <c r="A10" s="147" t="s">
        <v>219</v>
      </c>
      <c r="B10" s="147"/>
      <c r="C10" s="262"/>
      <c r="D10" s="263"/>
      <c r="E10" s="263"/>
      <c r="F10" s="148">
        <v>111915</v>
      </c>
    </row>
    <row r="11" spans="1:7" x14ac:dyDescent="0.25">
      <c r="A11" s="256" t="s">
        <v>222</v>
      </c>
      <c r="B11" s="261"/>
      <c r="C11" s="264"/>
      <c r="D11" s="265"/>
      <c r="E11" s="265"/>
      <c r="F11" s="149">
        <f>F10/F8</f>
        <v>9</v>
      </c>
    </row>
  </sheetData>
  <mergeCells count="8">
    <mergeCell ref="A11:B11"/>
    <mergeCell ref="C10:E10"/>
    <mergeCell ref="C11:E11"/>
    <mergeCell ref="C3:F3"/>
    <mergeCell ref="A5:B5"/>
    <mergeCell ref="A6:B6"/>
    <mergeCell ref="A7:B7"/>
    <mergeCell ref="A8:B8"/>
  </mergeCells>
  <hyperlinks>
    <hyperlink ref="G1" location="Indice!A1" display="INDICE"/>
  </hyperlink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="115" zoomScaleNormal="115" workbookViewId="0">
      <selection activeCell="G14" sqref="G14"/>
    </sheetView>
  </sheetViews>
  <sheetFormatPr baseColWidth="10" defaultRowHeight="15" x14ac:dyDescent="0.25"/>
  <cols>
    <col min="1" max="1" width="15.140625" customWidth="1"/>
    <col min="2" max="2" width="19.7109375" customWidth="1"/>
    <col min="7" max="7" width="12.42578125" bestFit="1" customWidth="1"/>
  </cols>
  <sheetData>
    <row r="1" spans="1:8" x14ac:dyDescent="0.25">
      <c r="A1" s="24" t="s">
        <v>150</v>
      </c>
      <c r="B1" s="7"/>
      <c r="C1" s="7"/>
      <c r="D1" s="7"/>
      <c r="E1" s="7"/>
      <c r="F1" s="7"/>
      <c r="G1" s="7"/>
      <c r="H1" s="60" t="s">
        <v>107</v>
      </c>
    </row>
    <row r="2" spans="1:8" x14ac:dyDescent="0.25">
      <c r="A2" s="7"/>
      <c r="B2" s="7"/>
      <c r="C2" s="7"/>
      <c r="D2" s="7"/>
      <c r="E2" s="7"/>
      <c r="F2" s="7"/>
      <c r="G2" s="7"/>
    </row>
    <row r="3" spans="1:8" x14ac:dyDescent="0.25">
      <c r="A3" s="56"/>
      <c r="B3" s="56"/>
      <c r="C3" s="241" t="s">
        <v>130</v>
      </c>
      <c r="D3" s="241"/>
      <c r="E3" s="241"/>
      <c r="F3" s="241"/>
      <c r="G3" s="241"/>
    </row>
    <row r="4" spans="1:8" x14ac:dyDescent="0.25">
      <c r="A4" s="48"/>
      <c r="B4" s="57"/>
      <c r="C4" s="71" t="s">
        <v>19</v>
      </c>
      <c r="D4" s="71" t="s">
        <v>20</v>
      </c>
      <c r="E4" s="71" t="s">
        <v>21</v>
      </c>
      <c r="F4" s="71" t="s">
        <v>22</v>
      </c>
      <c r="G4" s="71" t="s">
        <v>56</v>
      </c>
    </row>
    <row r="5" spans="1:8" x14ac:dyDescent="0.25">
      <c r="A5" s="266" t="s">
        <v>0</v>
      </c>
      <c r="B5" s="266"/>
      <c r="C5" s="49">
        <v>102</v>
      </c>
      <c r="D5" s="49">
        <v>57</v>
      </c>
      <c r="E5" s="49">
        <v>4</v>
      </c>
      <c r="F5" s="49">
        <v>2</v>
      </c>
      <c r="G5" s="58">
        <f>SUM(C5:F5)</f>
        <v>165</v>
      </c>
    </row>
    <row r="6" spans="1:8" x14ac:dyDescent="0.25">
      <c r="A6" s="266" t="s">
        <v>81</v>
      </c>
      <c r="B6" s="266"/>
      <c r="C6" s="49">
        <v>4</v>
      </c>
      <c r="D6" s="49">
        <v>1</v>
      </c>
      <c r="E6" s="49">
        <v>1</v>
      </c>
      <c r="F6" s="49" t="s">
        <v>102</v>
      </c>
      <c r="G6" s="58">
        <f t="shared" ref="G6:G10" si="0">SUM(C6:F6)</f>
        <v>6</v>
      </c>
    </row>
    <row r="7" spans="1:8" x14ac:dyDescent="0.25">
      <c r="A7" s="266" t="s">
        <v>82</v>
      </c>
      <c r="B7" s="269"/>
      <c r="C7" s="49" t="s">
        <v>102</v>
      </c>
      <c r="D7" s="49" t="s">
        <v>102</v>
      </c>
      <c r="E7" s="49">
        <v>1</v>
      </c>
      <c r="F7" s="49">
        <v>1</v>
      </c>
      <c r="G7" s="58">
        <f t="shared" si="0"/>
        <v>2</v>
      </c>
    </row>
    <row r="8" spans="1:8" ht="15" customHeight="1" x14ac:dyDescent="0.25">
      <c r="A8" s="268" t="s">
        <v>70</v>
      </c>
      <c r="B8" s="268"/>
      <c r="C8" s="49">
        <v>57.54</v>
      </c>
      <c r="D8" s="49">
        <v>4.16</v>
      </c>
      <c r="E8" s="49">
        <v>2.46</v>
      </c>
      <c r="F8" s="49" t="s">
        <v>102</v>
      </c>
      <c r="G8" s="58">
        <f t="shared" si="0"/>
        <v>64.16</v>
      </c>
    </row>
    <row r="9" spans="1:8" ht="15" customHeight="1" x14ac:dyDescent="0.25">
      <c r="A9" s="271" t="s">
        <v>83</v>
      </c>
      <c r="B9" s="87" t="s">
        <v>84</v>
      </c>
      <c r="C9" s="50">
        <v>51618</v>
      </c>
      <c r="D9" s="50"/>
      <c r="E9" s="50">
        <v>577</v>
      </c>
      <c r="F9" s="50" t="s">
        <v>102</v>
      </c>
      <c r="G9" s="59">
        <f t="shared" si="0"/>
        <v>52195</v>
      </c>
    </row>
    <row r="10" spans="1:8" x14ac:dyDescent="0.25">
      <c r="A10" s="272"/>
      <c r="B10" s="87" t="s">
        <v>85</v>
      </c>
      <c r="C10" s="50" t="s">
        <v>102</v>
      </c>
      <c r="D10" s="50" t="s">
        <v>102</v>
      </c>
      <c r="E10" s="50" t="s">
        <v>102</v>
      </c>
      <c r="F10" s="50" t="s">
        <v>102</v>
      </c>
      <c r="G10" s="58">
        <f t="shared" si="0"/>
        <v>0</v>
      </c>
    </row>
    <row r="11" spans="1:8" x14ac:dyDescent="0.25">
      <c r="A11" s="272"/>
      <c r="B11" s="87" t="s">
        <v>86</v>
      </c>
      <c r="C11" s="50" t="s">
        <v>102</v>
      </c>
      <c r="D11" s="50" t="s">
        <v>102</v>
      </c>
      <c r="E11" s="50">
        <v>7812</v>
      </c>
      <c r="F11" s="50">
        <v>97314</v>
      </c>
      <c r="G11" s="59">
        <f>SUM(C11:F11)</f>
        <v>105126</v>
      </c>
    </row>
    <row r="13" spans="1:8" x14ac:dyDescent="0.25">
      <c r="A13" s="236" t="s">
        <v>219</v>
      </c>
      <c r="B13" s="237"/>
      <c r="C13" s="216"/>
      <c r="D13" s="217"/>
      <c r="E13" s="217"/>
      <c r="F13" s="218"/>
      <c r="G13" s="171">
        <v>262446.92</v>
      </c>
    </row>
    <row r="14" spans="1:8" x14ac:dyDescent="0.25">
      <c r="A14" s="270" t="s">
        <v>222</v>
      </c>
      <c r="B14" s="270"/>
      <c r="C14" s="216"/>
      <c r="D14" s="217"/>
      <c r="E14" s="217"/>
      <c r="F14" s="218"/>
      <c r="G14" s="169">
        <f>G13/G11</f>
        <v>2.4964986777771436</v>
      </c>
    </row>
  </sheetData>
  <mergeCells count="10">
    <mergeCell ref="C13:F13"/>
    <mergeCell ref="A13:B13"/>
    <mergeCell ref="A14:B14"/>
    <mergeCell ref="C14:F14"/>
    <mergeCell ref="A9:A11"/>
    <mergeCell ref="A5:B5"/>
    <mergeCell ref="A6:B6"/>
    <mergeCell ref="A8:B8"/>
    <mergeCell ref="C3:G3"/>
    <mergeCell ref="A7:B7"/>
  </mergeCells>
  <hyperlinks>
    <hyperlink ref="H1" location="Indice!A1" display="INDICE"/>
  </hyperlink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G11" sqref="G11"/>
    </sheetView>
  </sheetViews>
  <sheetFormatPr baseColWidth="10" defaultRowHeight="15" x14ac:dyDescent="0.25"/>
  <cols>
    <col min="1" max="1" width="14.7109375" customWidth="1"/>
    <col min="2" max="2" width="14.28515625" customWidth="1"/>
    <col min="4" max="4" width="9.7109375" customWidth="1"/>
    <col min="5" max="5" width="11.140625" customWidth="1"/>
    <col min="7" max="7" width="14.42578125" bestFit="1" customWidth="1"/>
  </cols>
  <sheetData>
    <row r="1" spans="1:8" x14ac:dyDescent="0.25">
      <c r="A1" s="24" t="s">
        <v>151</v>
      </c>
      <c r="B1" s="7"/>
      <c r="C1" s="7"/>
      <c r="D1" s="7"/>
      <c r="E1" s="7"/>
      <c r="F1" s="7"/>
      <c r="G1" s="7"/>
      <c r="H1" s="60" t="s">
        <v>107</v>
      </c>
    </row>
    <row r="2" spans="1:8" x14ac:dyDescent="0.25">
      <c r="A2" s="7"/>
      <c r="B2" s="7"/>
      <c r="C2" s="7"/>
      <c r="D2" s="7"/>
      <c r="E2" s="7"/>
      <c r="F2" s="7"/>
      <c r="G2" s="7"/>
    </row>
    <row r="3" spans="1:8" x14ac:dyDescent="0.25">
      <c r="A3" s="56"/>
      <c r="B3" s="56"/>
      <c r="C3" s="273" t="s">
        <v>137</v>
      </c>
      <c r="D3" s="274"/>
      <c r="E3" s="274"/>
      <c r="F3" s="274"/>
      <c r="G3" s="274"/>
    </row>
    <row r="4" spans="1:8" x14ac:dyDescent="0.25">
      <c r="A4" s="48"/>
      <c r="B4" s="57"/>
      <c r="C4" s="88" t="s">
        <v>19</v>
      </c>
      <c r="D4" s="88" t="s">
        <v>20</v>
      </c>
      <c r="E4" s="88" t="s">
        <v>21</v>
      </c>
      <c r="F4" s="88" t="s">
        <v>22</v>
      </c>
      <c r="G4" s="88" t="s">
        <v>56</v>
      </c>
    </row>
    <row r="5" spans="1:8" x14ac:dyDescent="0.25">
      <c r="A5" s="266" t="s">
        <v>70</v>
      </c>
      <c r="B5" s="269"/>
      <c r="C5" s="65">
        <v>3.93</v>
      </c>
      <c r="D5" s="65">
        <v>564.22</v>
      </c>
      <c r="E5" s="65">
        <v>689.5</v>
      </c>
      <c r="F5" s="65">
        <v>2.8</v>
      </c>
      <c r="G5" s="68">
        <f>SUM(C5:F5)</f>
        <v>1260.45</v>
      </c>
    </row>
    <row r="6" spans="1:8" x14ac:dyDescent="0.25">
      <c r="A6" s="266" t="s">
        <v>55</v>
      </c>
      <c r="B6" s="269"/>
      <c r="C6" s="65" t="s">
        <v>102</v>
      </c>
      <c r="D6" s="50">
        <v>34591</v>
      </c>
      <c r="E6" s="50">
        <v>125430</v>
      </c>
      <c r="F6" s="50" t="s">
        <v>102</v>
      </c>
      <c r="G6" s="59">
        <f>SUM(C6:F6)</f>
        <v>160021</v>
      </c>
    </row>
    <row r="7" spans="1:8" x14ac:dyDescent="0.25">
      <c r="A7" s="275" t="s">
        <v>89</v>
      </c>
      <c r="B7" s="89" t="s">
        <v>87</v>
      </c>
      <c r="C7" s="65" t="s">
        <v>102</v>
      </c>
      <c r="D7" s="50">
        <v>10945</v>
      </c>
      <c r="E7" s="50">
        <v>30047</v>
      </c>
      <c r="F7" s="50" t="s">
        <v>102</v>
      </c>
      <c r="G7" s="59">
        <f>SUM(C7:F7)</f>
        <v>40992</v>
      </c>
    </row>
    <row r="8" spans="1:8" x14ac:dyDescent="0.25">
      <c r="A8" s="276"/>
      <c r="B8" s="89" t="s">
        <v>88</v>
      </c>
      <c r="C8" s="65" t="s">
        <v>102</v>
      </c>
      <c r="D8" s="50">
        <v>17605</v>
      </c>
      <c r="E8" s="50">
        <v>4819</v>
      </c>
      <c r="F8" s="50" t="s">
        <v>102</v>
      </c>
      <c r="G8" s="59">
        <f>SUM(C8:F8)</f>
        <v>22424</v>
      </c>
    </row>
    <row r="9" spans="1:8" x14ac:dyDescent="0.25">
      <c r="A9" s="276"/>
      <c r="B9" s="150" t="s">
        <v>53</v>
      </c>
      <c r="C9" s="151" t="s">
        <v>102</v>
      </c>
      <c r="D9" s="152">
        <f>SUM(D7:D8)</f>
        <v>28550</v>
      </c>
      <c r="E9" s="152">
        <f>SUM(E7:E8)</f>
        <v>34866</v>
      </c>
      <c r="F9" s="152" t="s">
        <v>102</v>
      </c>
      <c r="G9" s="153">
        <f>SUM(G7:G8)</f>
        <v>63416</v>
      </c>
    </row>
    <row r="11" spans="1:8" x14ac:dyDescent="0.25">
      <c r="A11" s="236" t="s">
        <v>219</v>
      </c>
      <c r="B11" s="237"/>
      <c r="C11" s="216"/>
      <c r="D11" s="217"/>
      <c r="E11" s="217"/>
      <c r="F11" s="218"/>
      <c r="G11" s="170">
        <v>474551.64</v>
      </c>
    </row>
    <row r="12" spans="1:8" x14ac:dyDescent="0.25">
      <c r="A12" s="270" t="s">
        <v>222</v>
      </c>
      <c r="B12" s="270"/>
      <c r="C12" s="216"/>
      <c r="D12" s="217"/>
      <c r="E12" s="217"/>
      <c r="F12" s="218"/>
      <c r="G12" s="169">
        <f>G11/G9</f>
        <v>7.4831531474706701</v>
      </c>
    </row>
  </sheetData>
  <mergeCells count="8">
    <mergeCell ref="C3:G3"/>
    <mergeCell ref="A11:B11"/>
    <mergeCell ref="C11:F11"/>
    <mergeCell ref="A12:B12"/>
    <mergeCell ref="C12:F12"/>
    <mergeCell ref="A7:A9"/>
    <mergeCell ref="A5:B5"/>
    <mergeCell ref="A6:B6"/>
  </mergeCells>
  <hyperlinks>
    <hyperlink ref="H1" location="Indice!A1" display="INDICE"/>
  </hyperlinks>
  <pageMargins left="0.7" right="0.7" top="0.75" bottom="0.75" header="0.3" footer="0.3"/>
  <pageSetup paperSize="9" orientation="landscape" r:id="rId1"/>
  <ignoredErrors>
    <ignoredError sqref="D9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workbookViewId="0">
      <selection activeCell="G12" sqref="G12"/>
    </sheetView>
  </sheetViews>
  <sheetFormatPr baseColWidth="10" defaultRowHeight="15" x14ac:dyDescent="0.25"/>
  <cols>
    <col min="1" max="1" width="21.28515625" customWidth="1"/>
    <col min="2" max="2" width="12.7109375" customWidth="1"/>
    <col min="3" max="3" width="14" customWidth="1"/>
    <col min="4" max="4" width="13.42578125" customWidth="1"/>
    <col min="5" max="5" width="14.140625" customWidth="1"/>
    <col min="6" max="7" width="13.28515625" customWidth="1"/>
  </cols>
  <sheetData>
    <row r="1" spans="1:8" x14ac:dyDescent="0.25">
      <c r="A1" s="24" t="s">
        <v>152</v>
      </c>
      <c r="B1" s="7"/>
      <c r="H1" s="60" t="s">
        <v>107</v>
      </c>
    </row>
    <row r="2" spans="1:8" x14ac:dyDescent="0.25">
      <c r="A2" s="7"/>
      <c r="B2" s="7"/>
    </row>
    <row r="3" spans="1:8" x14ac:dyDescent="0.25">
      <c r="A3" s="61"/>
      <c r="B3" s="61"/>
      <c r="C3" s="277" t="s">
        <v>131</v>
      </c>
      <c r="D3" s="278"/>
      <c r="E3" s="278"/>
      <c r="F3" s="278"/>
      <c r="G3" s="278"/>
    </row>
    <row r="4" spans="1:8" x14ac:dyDescent="0.25">
      <c r="A4" s="48"/>
      <c r="B4" s="57"/>
      <c r="C4" s="88" t="s">
        <v>19</v>
      </c>
      <c r="D4" s="88" t="s">
        <v>20</v>
      </c>
      <c r="E4" s="88" t="s">
        <v>21</v>
      </c>
      <c r="F4" s="88" t="s">
        <v>22</v>
      </c>
      <c r="G4" s="88" t="s">
        <v>56</v>
      </c>
    </row>
    <row r="5" spans="1:8" x14ac:dyDescent="0.25">
      <c r="A5" s="279" t="s">
        <v>71</v>
      </c>
      <c r="B5" s="279"/>
      <c r="C5" s="50">
        <v>23</v>
      </c>
      <c r="D5" s="62" t="s">
        <v>102</v>
      </c>
      <c r="E5" s="62" t="s">
        <v>102</v>
      </c>
      <c r="F5" s="62">
        <v>2</v>
      </c>
      <c r="G5" s="63">
        <f>SUM(C5:F5)</f>
        <v>25</v>
      </c>
    </row>
    <row r="6" spans="1:8" x14ac:dyDescent="0.25">
      <c r="A6" s="279" t="s">
        <v>72</v>
      </c>
      <c r="B6" s="279"/>
      <c r="C6" s="50">
        <v>9</v>
      </c>
      <c r="D6" s="64" t="s">
        <v>102</v>
      </c>
      <c r="E6" s="64" t="s">
        <v>102</v>
      </c>
      <c r="F6" s="64" t="s">
        <v>102</v>
      </c>
      <c r="G6" s="63">
        <f t="shared" ref="G6:G10" si="0">SUM(C6:F6)</f>
        <v>9</v>
      </c>
    </row>
    <row r="7" spans="1:8" x14ac:dyDescent="0.25">
      <c r="A7" s="279" t="s">
        <v>10</v>
      </c>
      <c r="B7" s="279"/>
      <c r="C7" s="65">
        <v>19.91</v>
      </c>
      <c r="D7" s="64" t="s">
        <v>102</v>
      </c>
      <c r="E7" s="64" t="s">
        <v>102</v>
      </c>
      <c r="F7" s="66">
        <v>1.58</v>
      </c>
      <c r="G7" s="67">
        <f t="shared" si="0"/>
        <v>21.490000000000002</v>
      </c>
    </row>
    <row r="8" spans="1:8" ht="15" customHeight="1" x14ac:dyDescent="0.25">
      <c r="A8" s="280" t="s">
        <v>34</v>
      </c>
      <c r="B8" s="90" t="s">
        <v>73</v>
      </c>
      <c r="C8" s="65">
        <v>2.91</v>
      </c>
      <c r="D8" s="62" t="s">
        <v>102</v>
      </c>
      <c r="E8" s="62" t="s">
        <v>102</v>
      </c>
      <c r="F8" s="62" t="s">
        <v>102</v>
      </c>
      <c r="G8" s="67">
        <f t="shared" si="0"/>
        <v>2.91</v>
      </c>
    </row>
    <row r="9" spans="1:8" x14ac:dyDescent="0.25">
      <c r="A9" s="280"/>
      <c r="B9" s="90" t="s">
        <v>74</v>
      </c>
      <c r="C9" s="65">
        <v>4.18</v>
      </c>
      <c r="D9" s="62" t="s">
        <v>102</v>
      </c>
      <c r="E9" s="62" t="s">
        <v>102</v>
      </c>
      <c r="F9" s="66">
        <v>0.2</v>
      </c>
      <c r="G9" s="67">
        <f t="shared" si="0"/>
        <v>4.38</v>
      </c>
    </row>
    <row r="10" spans="1:8" x14ac:dyDescent="0.25">
      <c r="A10" s="279" t="s">
        <v>75</v>
      </c>
      <c r="B10" s="279"/>
      <c r="C10" s="50">
        <v>85178</v>
      </c>
      <c r="D10" s="62" t="s">
        <v>102</v>
      </c>
      <c r="E10" s="62" t="s">
        <v>102</v>
      </c>
      <c r="F10" s="62" t="s">
        <v>102</v>
      </c>
      <c r="G10" s="63">
        <f t="shared" si="0"/>
        <v>85178</v>
      </c>
    </row>
    <row r="12" spans="1:8" x14ac:dyDescent="0.25">
      <c r="A12" s="236" t="s">
        <v>219</v>
      </c>
      <c r="B12" s="237"/>
      <c r="C12" s="216"/>
      <c r="D12" s="217"/>
      <c r="E12" s="217"/>
      <c r="F12" s="218"/>
      <c r="G12" s="171">
        <v>255534</v>
      </c>
    </row>
    <row r="13" spans="1:8" x14ac:dyDescent="0.25">
      <c r="A13" s="270" t="s">
        <v>222</v>
      </c>
      <c r="B13" s="270"/>
      <c r="C13" s="216"/>
      <c r="D13" s="217"/>
      <c r="E13" s="217"/>
      <c r="F13" s="218"/>
      <c r="G13" s="169">
        <f>G12/G10</f>
        <v>3</v>
      </c>
    </row>
  </sheetData>
  <mergeCells count="10">
    <mergeCell ref="A12:B12"/>
    <mergeCell ref="C12:F12"/>
    <mergeCell ref="A13:B13"/>
    <mergeCell ref="C13:F13"/>
    <mergeCell ref="C3:G3"/>
    <mergeCell ref="A5:B5"/>
    <mergeCell ref="A10:B10"/>
    <mergeCell ref="A6:B6"/>
    <mergeCell ref="A7:B7"/>
    <mergeCell ref="A8:A9"/>
  </mergeCells>
  <hyperlinks>
    <hyperlink ref="H1" location="Indice!A1" display="INDICE"/>
  </hyperlink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workbookViewId="0">
      <selection activeCell="C10" sqref="C10"/>
    </sheetView>
  </sheetViews>
  <sheetFormatPr baseColWidth="10" defaultRowHeight="15" x14ac:dyDescent="0.25"/>
  <cols>
    <col min="2" max="2" width="21.5703125" customWidth="1"/>
    <col min="3" max="3" width="21.140625" customWidth="1"/>
  </cols>
  <sheetData>
    <row r="1" spans="1:4" x14ac:dyDescent="0.25">
      <c r="A1" s="23" t="s">
        <v>99</v>
      </c>
      <c r="B1" s="7"/>
      <c r="C1" s="7"/>
      <c r="D1" s="60" t="s">
        <v>107</v>
      </c>
    </row>
    <row r="2" spans="1:4" x14ac:dyDescent="0.25">
      <c r="A2" s="22"/>
      <c r="B2" s="7"/>
      <c r="C2" s="7"/>
    </row>
    <row r="3" spans="1:4" x14ac:dyDescent="0.25">
      <c r="A3" s="48"/>
      <c r="B3" s="48"/>
      <c r="C3" s="91" t="s">
        <v>132</v>
      </c>
    </row>
    <row r="4" spans="1:4" x14ac:dyDescent="0.25">
      <c r="A4" s="266" t="s">
        <v>0</v>
      </c>
      <c r="B4" s="266"/>
      <c r="C4" s="49">
        <v>20</v>
      </c>
    </row>
    <row r="5" spans="1:4" ht="18.75" customHeight="1" x14ac:dyDescent="0.25">
      <c r="A5" s="267" t="s">
        <v>67</v>
      </c>
      <c r="B5" s="267"/>
      <c r="C5" s="49">
        <v>4</v>
      </c>
    </row>
    <row r="6" spans="1:4" ht="18.75" customHeight="1" x14ac:dyDescent="0.25">
      <c r="A6" s="266" t="s">
        <v>10</v>
      </c>
      <c r="B6" s="266"/>
      <c r="C6" s="49">
        <v>3.69</v>
      </c>
    </row>
    <row r="7" spans="1:4" ht="26.25" customHeight="1" x14ac:dyDescent="0.25">
      <c r="A7" s="267" t="s">
        <v>69</v>
      </c>
      <c r="B7" s="267"/>
      <c r="C7" s="50">
        <v>28769</v>
      </c>
    </row>
    <row r="9" spans="1:4" x14ac:dyDescent="0.25">
      <c r="A9" s="147" t="s">
        <v>219</v>
      </c>
      <c r="B9" s="147"/>
      <c r="C9" s="174">
        <v>86306.4</v>
      </c>
    </row>
    <row r="10" spans="1:4" x14ac:dyDescent="0.25">
      <c r="A10" s="256" t="s">
        <v>222</v>
      </c>
      <c r="B10" s="257"/>
      <c r="C10" s="154">
        <f>C9/C7</f>
        <v>2.9999791442177344</v>
      </c>
    </row>
  </sheetData>
  <mergeCells count="5">
    <mergeCell ref="A4:B4"/>
    <mergeCell ref="A5:B5"/>
    <mergeCell ref="A6:B6"/>
    <mergeCell ref="A7:B7"/>
    <mergeCell ref="A10:B10"/>
  </mergeCells>
  <hyperlinks>
    <hyperlink ref="D1" location="Indice!A1" display="INDICE"/>
  </hyperlink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workbookViewId="0">
      <selection activeCell="C9" sqref="C9"/>
    </sheetView>
  </sheetViews>
  <sheetFormatPr baseColWidth="10" defaultRowHeight="15" x14ac:dyDescent="0.25"/>
  <cols>
    <col min="2" max="2" width="19.28515625" customWidth="1"/>
    <col min="3" max="3" width="21.42578125" customWidth="1"/>
  </cols>
  <sheetData>
    <row r="1" spans="1:4" x14ac:dyDescent="0.25">
      <c r="A1" s="23" t="s">
        <v>153</v>
      </c>
      <c r="B1" s="7"/>
      <c r="C1" s="7"/>
      <c r="D1" s="60" t="s">
        <v>107</v>
      </c>
    </row>
    <row r="2" spans="1:4" x14ac:dyDescent="0.25">
      <c r="A2" s="22"/>
      <c r="B2" s="7"/>
      <c r="C2" s="7"/>
    </row>
    <row r="3" spans="1:4" x14ac:dyDescent="0.25">
      <c r="A3" s="48"/>
      <c r="B3" s="48"/>
      <c r="C3" s="91" t="s">
        <v>133</v>
      </c>
    </row>
    <row r="4" spans="1:4" x14ac:dyDescent="0.25">
      <c r="A4" s="266" t="s">
        <v>0</v>
      </c>
      <c r="B4" s="266"/>
      <c r="C4" s="49">
        <v>16</v>
      </c>
    </row>
    <row r="5" spans="1:4" ht="15" customHeight="1" x14ac:dyDescent="0.25">
      <c r="A5" s="267" t="s">
        <v>67</v>
      </c>
      <c r="B5" s="267"/>
      <c r="C5" s="49">
        <v>1</v>
      </c>
    </row>
    <row r="6" spans="1:4" x14ac:dyDescent="0.25">
      <c r="A6" s="266" t="s">
        <v>10</v>
      </c>
      <c r="B6" s="266"/>
      <c r="C6" s="49">
        <v>3.48</v>
      </c>
    </row>
    <row r="7" spans="1:4" ht="15" customHeight="1" x14ac:dyDescent="0.25">
      <c r="A7" s="267" t="s">
        <v>69</v>
      </c>
      <c r="B7" s="267"/>
      <c r="C7" s="50">
        <v>2795</v>
      </c>
    </row>
    <row r="9" spans="1:4" x14ac:dyDescent="0.25">
      <c r="A9" s="147" t="s">
        <v>219</v>
      </c>
      <c r="B9" s="147"/>
      <c r="C9" s="174">
        <v>4192.5</v>
      </c>
    </row>
    <row r="10" spans="1:4" x14ac:dyDescent="0.25">
      <c r="A10" s="256" t="s">
        <v>222</v>
      </c>
      <c r="B10" s="257"/>
      <c r="C10" s="154">
        <f>C9/C7</f>
        <v>1.5</v>
      </c>
    </row>
  </sheetData>
  <mergeCells count="5">
    <mergeCell ref="A10:B10"/>
    <mergeCell ref="A4:B4"/>
    <mergeCell ref="A5:B5"/>
    <mergeCell ref="A6:B6"/>
    <mergeCell ref="A7:B7"/>
  </mergeCells>
  <hyperlinks>
    <hyperlink ref="D1" location="Indice!A1" display="INDICE"/>
  </hyperlink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workbookViewId="0">
      <selection activeCell="C14" sqref="C14"/>
    </sheetView>
  </sheetViews>
  <sheetFormatPr baseColWidth="10" defaultRowHeight="15" x14ac:dyDescent="0.25"/>
  <cols>
    <col min="2" max="2" width="20.7109375" customWidth="1"/>
    <col min="3" max="3" width="23.140625" customWidth="1"/>
  </cols>
  <sheetData>
    <row r="1" spans="1:4" x14ac:dyDescent="0.25">
      <c r="A1" s="23" t="s">
        <v>154</v>
      </c>
      <c r="B1" s="7"/>
      <c r="C1" s="7"/>
      <c r="D1" s="60" t="s">
        <v>107</v>
      </c>
    </row>
    <row r="2" spans="1:4" x14ac:dyDescent="0.25">
      <c r="A2" s="22"/>
      <c r="B2" s="7"/>
      <c r="C2" s="7"/>
    </row>
    <row r="3" spans="1:4" x14ac:dyDescent="0.25">
      <c r="A3" s="48"/>
      <c r="B3" s="48"/>
      <c r="C3" s="91" t="s">
        <v>134</v>
      </c>
    </row>
    <row r="4" spans="1:4" x14ac:dyDescent="0.25">
      <c r="A4" s="281" t="s">
        <v>0</v>
      </c>
      <c r="B4" s="281"/>
      <c r="C4" s="49">
        <v>8</v>
      </c>
    </row>
    <row r="5" spans="1:4" ht="15" customHeight="1" x14ac:dyDescent="0.25">
      <c r="A5" s="282" t="s">
        <v>67</v>
      </c>
      <c r="B5" s="282"/>
      <c r="C5" s="49">
        <v>4</v>
      </c>
    </row>
    <row r="6" spans="1:4" x14ac:dyDescent="0.25">
      <c r="A6" s="281" t="s">
        <v>10</v>
      </c>
      <c r="B6" s="281"/>
      <c r="C6" s="49">
        <v>4.72</v>
      </c>
    </row>
    <row r="7" spans="1:4" ht="15" customHeight="1" x14ac:dyDescent="0.25">
      <c r="A7" s="282" t="s">
        <v>69</v>
      </c>
      <c r="B7" s="282"/>
      <c r="C7" s="50" t="s">
        <v>102</v>
      </c>
    </row>
    <row r="9" spans="1:4" x14ac:dyDescent="0.25">
      <c r="A9" s="147" t="s">
        <v>219</v>
      </c>
      <c r="B9" s="147"/>
      <c r="C9" s="155" t="s">
        <v>102</v>
      </c>
    </row>
    <row r="10" spans="1:4" x14ac:dyDescent="0.25">
      <c r="A10" s="256" t="s">
        <v>222</v>
      </c>
      <c r="B10" s="257"/>
      <c r="C10" s="156" t="s">
        <v>102</v>
      </c>
    </row>
    <row r="11" spans="1:4" x14ac:dyDescent="0.25">
      <c r="C11" s="124"/>
    </row>
  </sheetData>
  <mergeCells count="5">
    <mergeCell ref="A4:B4"/>
    <mergeCell ref="A5:B5"/>
    <mergeCell ref="A6:B6"/>
    <mergeCell ref="A7:B7"/>
    <mergeCell ref="A10:B10"/>
  </mergeCells>
  <hyperlinks>
    <hyperlink ref="D1" location="Indice!A1" display="INDICE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showGridLines="0" topLeftCell="A22" zoomScaleNormal="100" workbookViewId="0">
      <selection activeCell="E36" sqref="E36"/>
    </sheetView>
  </sheetViews>
  <sheetFormatPr baseColWidth="10" defaultRowHeight="15" x14ac:dyDescent="0.25"/>
  <cols>
    <col min="1" max="1" width="17.85546875" customWidth="1"/>
    <col min="2" max="2" width="35.140625" customWidth="1"/>
    <col min="3" max="3" width="23.7109375" customWidth="1"/>
  </cols>
  <sheetData>
    <row r="2" spans="1:7" ht="37.5" customHeight="1" x14ac:dyDescent="0.25">
      <c r="A2" s="191" t="s">
        <v>231</v>
      </c>
      <c r="B2" s="191"/>
      <c r="C2" s="191"/>
      <c r="G2" s="60" t="s">
        <v>107</v>
      </c>
    </row>
    <row r="4" spans="1:7" x14ac:dyDescent="0.25">
      <c r="C4" t="s">
        <v>223</v>
      </c>
    </row>
    <row r="5" spans="1:7" x14ac:dyDescent="0.25">
      <c r="A5" s="192" t="s">
        <v>105</v>
      </c>
      <c r="B5" s="75" t="s">
        <v>11</v>
      </c>
      <c r="C5" s="135">
        <v>28478958</v>
      </c>
    </row>
    <row r="6" spans="1:7" ht="25.5" customHeight="1" x14ac:dyDescent="0.25">
      <c r="A6" s="192"/>
      <c r="B6" s="75" t="s">
        <v>12</v>
      </c>
      <c r="C6" s="135">
        <v>18007764</v>
      </c>
    </row>
    <row r="7" spans="1:7" ht="25.5" customHeight="1" x14ac:dyDescent="0.25">
      <c r="A7" s="192"/>
      <c r="B7" s="75" t="s">
        <v>13</v>
      </c>
      <c r="C7" s="135">
        <v>127813475</v>
      </c>
    </row>
    <row r="8" spans="1:7" ht="25.5" customHeight="1" x14ac:dyDescent="0.25">
      <c r="A8" s="192"/>
      <c r="B8" s="75" t="s">
        <v>14</v>
      </c>
      <c r="C8" s="135">
        <v>12679453</v>
      </c>
    </row>
    <row r="9" spans="1:7" ht="25.5" customHeight="1" x14ac:dyDescent="0.25">
      <c r="A9" s="192"/>
      <c r="B9" s="75" t="s">
        <v>15</v>
      </c>
      <c r="C9" s="135">
        <v>19288568</v>
      </c>
    </row>
    <row r="10" spans="1:7" ht="25.5" customHeight="1" x14ac:dyDescent="0.25">
      <c r="A10" s="192"/>
      <c r="B10" s="75" t="s">
        <v>93</v>
      </c>
      <c r="C10" s="135">
        <v>126912</v>
      </c>
    </row>
    <row r="11" spans="1:7" ht="21" customHeight="1" x14ac:dyDescent="0.25">
      <c r="A11" s="192"/>
      <c r="B11" s="75" t="s">
        <v>94</v>
      </c>
      <c r="C11" s="135">
        <v>22200</v>
      </c>
    </row>
    <row r="12" spans="1:7" x14ac:dyDescent="0.25">
      <c r="A12" s="192"/>
      <c r="B12" s="75" t="s">
        <v>95</v>
      </c>
      <c r="C12" s="135">
        <v>73960</v>
      </c>
    </row>
    <row r="13" spans="1:7" x14ac:dyDescent="0.25">
      <c r="A13" s="192"/>
      <c r="B13" s="75" t="s">
        <v>104</v>
      </c>
      <c r="C13" s="135">
        <v>76200</v>
      </c>
    </row>
    <row r="14" spans="1:7" x14ac:dyDescent="0.25">
      <c r="A14" s="192"/>
      <c r="B14" s="158" t="s">
        <v>53</v>
      </c>
      <c r="C14" s="175">
        <f>SUM(C5:C13)</f>
        <v>206567490</v>
      </c>
    </row>
    <row r="15" spans="1:7" ht="7.5" customHeight="1" x14ac:dyDescent="0.25">
      <c r="C15" s="176"/>
    </row>
    <row r="16" spans="1:7" x14ac:dyDescent="0.25">
      <c r="A16" s="191" t="s">
        <v>96</v>
      </c>
      <c r="B16" s="157" t="s">
        <v>77</v>
      </c>
      <c r="C16" s="135">
        <v>1236937</v>
      </c>
    </row>
    <row r="17" spans="1:3" x14ac:dyDescent="0.25">
      <c r="A17" s="191"/>
      <c r="B17" s="157" t="s">
        <v>78</v>
      </c>
      <c r="C17" s="135">
        <v>92160</v>
      </c>
    </row>
    <row r="18" spans="1:3" x14ac:dyDescent="0.25">
      <c r="A18" s="191"/>
      <c r="B18" s="157" t="s">
        <v>79</v>
      </c>
      <c r="C18" s="135">
        <v>1585595</v>
      </c>
    </row>
    <row r="19" spans="1:3" x14ac:dyDescent="0.25">
      <c r="A19" s="191"/>
      <c r="B19" s="157" t="s">
        <v>80</v>
      </c>
      <c r="C19" s="135">
        <v>1525392</v>
      </c>
    </row>
    <row r="20" spans="1:3" x14ac:dyDescent="0.25">
      <c r="A20" s="191"/>
      <c r="B20" s="160" t="s">
        <v>53</v>
      </c>
      <c r="C20" s="177">
        <f>SUM(C16:C19)</f>
        <v>4440084</v>
      </c>
    </row>
    <row r="21" spans="1:3" ht="8.25" customHeight="1" x14ac:dyDescent="0.25">
      <c r="C21" s="176"/>
    </row>
    <row r="22" spans="1:3" x14ac:dyDescent="0.25">
      <c r="A22" s="191" t="s">
        <v>167</v>
      </c>
      <c r="B22" s="159" t="s">
        <v>112</v>
      </c>
      <c r="C22" s="135">
        <v>122000000</v>
      </c>
    </row>
    <row r="23" spans="1:3" x14ac:dyDescent="0.25">
      <c r="A23" s="191"/>
      <c r="B23" s="159" t="s">
        <v>224</v>
      </c>
      <c r="C23" s="135">
        <v>550000</v>
      </c>
    </row>
    <row r="24" spans="1:3" x14ac:dyDescent="0.25">
      <c r="A24" s="191"/>
      <c r="B24" s="159" t="s">
        <v>168</v>
      </c>
      <c r="C24" s="135">
        <v>50388</v>
      </c>
    </row>
    <row r="25" spans="1:3" x14ac:dyDescent="0.25">
      <c r="A25" s="191"/>
      <c r="B25" s="160" t="s">
        <v>53</v>
      </c>
      <c r="C25" s="177">
        <f>SUM(C22:C24)</f>
        <v>122600388</v>
      </c>
    </row>
    <row r="26" spans="1:3" x14ac:dyDescent="0.25">
      <c r="C26" s="176"/>
    </row>
    <row r="27" spans="1:3" x14ac:dyDescent="0.25">
      <c r="A27" s="195" t="s">
        <v>169</v>
      </c>
      <c r="B27" s="159" t="s">
        <v>225</v>
      </c>
      <c r="C27" s="178">
        <v>9484756.3200000003</v>
      </c>
    </row>
    <row r="28" spans="1:3" x14ac:dyDescent="0.25">
      <c r="A28" s="195"/>
      <c r="B28" s="159" t="s">
        <v>226</v>
      </c>
      <c r="C28" s="178">
        <v>20088894.449999999</v>
      </c>
    </row>
    <row r="29" spans="1:3" x14ac:dyDescent="0.25">
      <c r="A29" s="195"/>
      <c r="B29" s="159" t="s">
        <v>227</v>
      </c>
      <c r="C29" s="174">
        <v>3666926.64</v>
      </c>
    </row>
    <row r="30" spans="1:3" x14ac:dyDescent="0.25">
      <c r="A30" s="195"/>
      <c r="B30" s="159" t="s">
        <v>228</v>
      </c>
      <c r="C30" s="179">
        <v>520871.3</v>
      </c>
    </row>
    <row r="31" spans="1:3" x14ac:dyDescent="0.25">
      <c r="A31" s="195"/>
      <c r="B31" s="159" t="s">
        <v>114</v>
      </c>
      <c r="C31" s="179">
        <v>2455845</v>
      </c>
    </row>
    <row r="32" spans="1:3" x14ac:dyDescent="0.25">
      <c r="A32" s="195"/>
      <c r="B32" s="160" t="s">
        <v>53</v>
      </c>
      <c r="C32" s="177">
        <f>SUM(C27:C31)</f>
        <v>36217293.710000001</v>
      </c>
    </row>
    <row r="33" spans="1:3" x14ac:dyDescent="0.25">
      <c r="C33" s="176"/>
    </row>
    <row r="34" spans="1:3" ht="27" customHeight="1" x14ac:dyDescent="0.25">
      <c r="A34" s="164" t="s">
        <v>170</v>
      </c>
      <c r="B34" s="161" t="s">
        <v>124</v>
      </c>
      <c r="C34" s="180">
        <v>78711386</v>
      </c>
    </row>
    <row r="35" spans="1:3" x14ac:dyDescent="0.25">
      <c r="C35" s="176"/>
    </row>
    <row r="36" spans="1:3" ht="15" customHeight="1" x14ac:dyDescent="0.25">
      <c r="A36" s="193" t="s">
        <v>229</v>
      </c>
      <c r="B36" s="75" t="s">
        <v>108</v>
      </c>
      <c r="C36" s="135">
        <v>5903356</v>
      </c>
    </row>
    <row r="37" spans="1:3" x14ac:dyDescent="0.25">
      <c r="A37" s="193"/>
      <c r="B37" s="75" t="s">
        <v>136</v>
      </c>
      <c r="C37" s="135">
        <v>111915</v>
      </c>
    </row>
    <row r="38" spans="1:3" x14ac:dyDescent="0.25">
      <c r="A38" s="193"/>
      <c r="B38" s="75" t="s">
        <v>130</v>
      </c>
      <c r="C38" s="135">
        <v>262446.92</v>
      </c>
    </row>
    <row r="39" spans="1:3" x14ac:dyDescent="0.25">
      <c r="A39" s="193"/>
      <c r="B39" s="75" t="s">
        <v>137</v>
      </c>
      <c r="C39" s="135">
        <v>474551.64</v>
      </c>
    </row>
    <row r="40" spans="1:3" x14ac:dyDescent="0.25">
      <c r="A40" s="193"/>
      <c r="B40" s="75" t="s">
        <v>131</v>
      </c>
      <c r="C40" s="135">
        <v>255534</v>
      </c>
    </row>
    <row r="41" spans="1:3" x14ac:dyDescent="0.25">
      <c r="A41" s="193"/>
      <c r="B41" s="75" t="s">
        <v>132</v>
      </c>
      <c r="C41" s="135">
        <v>86306.4</v>
      </c>
    </row>
    <row r="42" spans="1:3" x14ac:dyDescent="0.25">
      <c r="A42" s="193"/>
      <c r="B42" s="75" t="s">
        <v>138</v>
      </c>
      <c r="C42" s="135">
        <v>4192.5</v>
      </c>
    </row>
    <row r="43" spans="1:3" x14ac:dyDescent="0.25">
      <c r="A43" s="193"/>
      <c r="B43" s="75" t="s">
        <v>139</v>
      </c>
      <c r="C43" s="135">
        <v>0</v>
      </c>
    </row>
    <row r="44" spans="1:3" x14ac:dyDescent="0.25">
      <c r="A44" s="193"/>
      <c r="B44" s="75" t="s">
        <v>135</v>
      </c>
      <c r="C44" s="135">
        <v>6383</v>
      </c>
    </row>
    <row r="45" spans="1:3" x14ac:dyDescent="0.25">
      <c r="A45" s="193"/>
      <c r="B45" s="163" t="s">
        <v>53</v>
      </c>
      <c r="C45" s="177">
        <f>SUM(C36:C44)</f>
        <v>7104685.46</v>
      </c>
    </row>
    <row r="46" spans="1:3" x14ac:dyDescent="0.25">
      <c r="C46" s="176"/>
    </row>
    <row r="47" spans="1:3" ht="15" customHeight="1" x14ac:dyDescent="0.25">
      <c r="A47" s="193" t="s">
        <v>171</v>
      </c>
      <c r="B47" s="75" t="s">
        <v>140</v>
      </c>
      <c r="C47" s="135">
        <v>733102.15</v>
      </c>
    </row>
    <row r="48" spans="1:3" x14ac:dyDescent="0.25">
      <c r="A48" s="193"/>
      <c r="B48" s="75" t="s">
        <v>125</v>
      </c>
      <c r="C48" s="135">
        <v>1076755</v>
      </c>
    </row>
    <row r="49" spans="1:3" x14ac:dyDescent="0.25">
      <c r="A49" s="193"/>
      <c r="B49" s="162" t="s">
        <v>53</v>
      </c>
      <c r="C49" s="177">
        <f>SUM(C47:C48)</f>
        <v>1809857.15</v>
      </c>
    </row>
    <row r="50" spans="1:3" x14ac:dyDescent="0.25">
      <c r="C50" s="176"/>
    </row>
    <row r="51" spans="1:3" ht="18.75" x14ac:dyDescent="0.3">
      <c r="A51" s="194" t="s">
        <v>230</v>
      </c>
      <c r="B51" s="194"/>
      <c r="C51" s="181">
        <f>C49+C45+C34+C32+C25+C20+C14</f>
        <v>457451184.31999999</v>
      </c>
    </row>
  </sheetData>
  <mergeCells count="8">
    <mergeCell ref="A2:C2"/>
    <mergeCell ref="A5:A14"/>
    <mergeCell ref="A36:A45"/>
    <mergeCell ref="A47:A49"/>
    <mergeCell ref="A51:B51"/>
    <mergeCell ref="A16:A20"/>
    <mergeCell ref="A22:A25"/>
    <mergeCell ref="A27:A32"/>
  </mergeCells>
  <hyperlinks>
    <hyperlink ref="G2" location="Indice!A1" display="INDICE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workbookViewId="0">
      <selection activeCell="C9" sqref="C9"/>
    </sheetView>
  </sheetViews>
  <sheetFormatPr baseColWidth="10" defaultRowHeight="15" x14ac:dyDescent="0.25"/>
  <cols>
    <col min="2" max="2" width="15.85546875" customWidth="1"/>
    <col min="3" max="3" width="26" customWidth="1"/>
  </cols>
  <sheetData>
    <row r="1" spans="1:4" x14ac:dyDescent="0.25">
      <c r="A1" s="23" t="s">
        <v>155</v>
      </c>
      <c r="B1" s="7"/>
      <c r="C1" s="7"/>
      <c r="D1" s="60" t="s">
        <v>107</v>
      </c>
    </row>
    <row r="2" spans="1:4" x14ac:dyDescent="0.25">
      <c r="A2" s="22"/>
      <c r="B2" s="7"/>
      <c r="C2" s="7"/>
    </row>
    <row r="3" spans="1:4" x14ac:dyDescent="0.25">
      <c r="A3" s="48"/>
      <c r="B3" s="48"/>
      <c r="C3" s="91" t="s">
        <v>135</v>
      </c>
    </row>
    <row r="4" spans="1:4" x14ac:dyDescent="0.25">
      <c r="A4" s="266" t="s">
        <v>0</v>
      </c>
      <c r="B4" s="266"/>
      <c r="C4" s="49">
        <v>13</v>
      </c>
    </row>
    <row r="5" spans="1:4" ht="15" customHeight="1" x14ac:dyDescent="0.25">
      <c r="A5" s="267" t="s">
        <v>67</v>
      </c>
      <c r="B5" s="267"/>
      <c r="C5" s="49">
        <v>2</v>
      </c>
    </row>
    <row r="6" spans="1:4" x14ac:dyDescent="0.25">
      <c r="A6" s="266" t="s">
        <v>10</v>
      </c>
      <c r="B6" s="266"/>
      <c r="C6" s="49">
        <v>13.9</v>
      </c>
    </row>
    <row r="7" spans="1:4" ht="15" customHeight="1" x14ac:dyDescent="0.25">
      <c r="A7" s="267" t="s">
        <v>69</v>
      </c>
      <c r="B7" s="267"/>
      <c r="C7" s="50">
        <v>4910</v>
      </c>
    </row>
    <row r="9" spans="1:4" x14ac:dyDescent="0.25">
      <c r="A9" s="147" t="s">
        <v>219</v>
      </c>
      <c r="B9" s="147"/>
      <c r="C9" s="174">
        <v>6383</v>
      </c>
    </row>
    <row r="10" spans="1:4" x14ac:dyDescent="0.25">
      <c r="A10" s="256" t="s">
        <v>222</v>
      </c>
      <c r="B10" s="257"/>
      <c r="C10" s="154">
        <f>C9/C7</f>
        <v>1.3</v>
      </c>
    </row>
  </sheetData>
  <mergeCells count="5">
    <mergeCell ref="A4:B4"/>
    <mergeCell ref="A5:B5"/>
    <mergeCell ref="A6:B6"/>
    <mergeCell ref="A7:B7"/>
    <mergeCell ref="A10:B10"/>
  </mergeCells>
  <hyperlinks>
    <hyperlink ref="D1" location="Indice!A1" display="INDICE"/>
  </hyperlink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zoomScale="85" zoomScaleNormal="85" workbookViewId="0">
      <selection activeCell="G11" sqref="G11"/>
    </sheetView>
  </sheetViews>
  <sheetFormatPr baseColWidth="10" defaultRowHeight="15" x14ac:dyDescent="0.25"/>
  <cols>
    <col min="1" max="1" width="10.28515625" customWidth="1"/>
    <col min="2" max="2" width="20" customWidth="1"/>
    <col min="7" max="7" width="12.5703125" bestFit="1" customWidth="1"/>
  </cols>
  <sheetData>
    <row r="1" spans="1:8" x14ac:dyDescent="0.25">
      <c r="A1" s="24" t="s">
        <v>156</v>
      </c>
      <c r="B1" s="7"/>
      <c r="C1" s="7"/>
      <c r="D1" s="7"/>
      <c r="E1" s="7"/>
      <c r="F1" s="7"/>
      <c r="G1" s="7"/>
      <c r="H1" s="60" t="s">
        <v>107</v>
      </c>
    </row>
    <row r="2" spans="1:8" x14ac:dyDescent="0.25">
      <c r="A2" s="7"/>
      <c r="B2" s="7"/>
      <c r="C2" s="7"/>
      <c r="D2" s="7"/>
      <c r="E2" s="7"/>
      <c r="F2" s="7"/>
      <c r="G2" s="7"/>
    </row>
    <row r="3" spans="1:8" x14ac:dyDescent="0.25">
      <c r="A3" s="56"/>
      <c r="B3" s="56"/>
      <c r="C3" s="283" t="s">
        <v>140</v>
      </c>
      <c r="D3" s="284"/>
      <c r="E3" s="284"/>
      <c r="F3" s="284"/>
      <c r="G3" s="284"/>
    </row>
    <row r="4" spans="1:8" x14ac:dyDescent="0.25">
      <c r="A4" s="48"/>
      <c r="B4" s="57"/>
      <c r="C4" s="88" t="s">
        <v>19</v>
      </c>
      <c r="D4" s="88" t="s">
        <v>20</v>
      </c>
      <c r="E4" s="88" t="s">
        <v>21</v>
      </c>
      <c r="F4" s="88" t="s">
        <v>22</v>
      </c>
      <c r="G4" s="88" t="s">
        <v>56</v>
      </c>
    </row>
    <row r="5" spans="1:8" x14ac:dyDescent="0.25">
      <c r="A5" s="266" t="s">
        <v>0</v>
      </c>
      <c r="B5" s="269"/>
      <c r="C5" s="50">
        <v>8</v>
      </c>
      <c r="D5" s="50" t="s">
        <v>102</v>
      </c>
      <c r="E5" s="50" t="s">
        <v>102</v>
      </c>
      <c r="F5" s="50" t="s">
        <v>102</v>
      </c>
      <c r="G5" s="59">
        <f>SUM(C5:F5)</f>
        <v>8</v>
      </c>
    </row>
    <row r="6" spans="1:8" x14ac:dyDescent="0.25">
      <c r="A6" s="275" t="s">
        <v>5</v>
      </c>
      <c r="B6" s="89" t="s">
        <v>90</v>
      </c>
      <c r="C6" s="50">
        <v>43586.27</v>
      </c>
      <c r="D6" s="50" t="s">
        <v>102</v>
      </c>
      <c r="E6" s="50" t="s">
        <v>102</v>
      </c>
      <c r="F6" s="50" t="s">
        <v>102</v>
      </c>
      <c r="G6" s="59">
        <f>SUM(C6:F6)</f>
        <v>43586.27</v>
      </c>
    </row>
    <row r="7" spans="1:8" x14ac:dyDescent="0.25">
      <c r="A7" s="276"/>
      <c r="B7" s="89" t="s">
        <v>91</v>
      </c>
      <c r="C7" s="50">
        <v>37869.519999999997</v>
      </c>
      <c r="D7" s="50" t="s">
        <v>102</v>
      </c>
      <c r="E7" s="50" t="s">
        <v>102</v>
      </c>
      <c r="F7" s="50" t="s">
        <v>102</v>
      </c>
      <c r="G7" s="59">
        <f>SUM(C7:F7)</f>
        <v>37869.519999999997</v>
      </c>
    </row>
    <row r="8" spans="1:8" x14ac:dyDescent="0.25">
      <c r="A8" s="276"/>
      <c r="B8" s="89" t="s">
        <v>53</v>
      </c>
      <c r="C8" s="92">
        <f>SUM(C6:C7)</f>
        <v>81455.789999999994</v>
      </c>
      <c r="D8" s="93" t="s">
        <v>102</v>
      </c>
      <c r="E8" s="93" t="s">
        <v>102</v>
      </c>
      <c r="F8" s="93" t="s">
        <v>102</v>
      </c>
      <c r="G8" s="93">
        <f>SUM(C8:F8)</f>
        <v>81455.789999999994</v>
      </c>
    </row>
    <row r="10" spans="1:8" x14ac:dyDescent="0.25">
      <c r="A10" s="236" t="s">
        <v>219</v>
      </c>
      <c r="B10" s="237"/>
      <c r="C10" s="216"/>
      <c r="D10" s="217"/>
      <c r="E10" s="217"/>
      <c r="F10" s="218"/>
      <c r="G10" s="171">
        <v>733102.15</v>
      </c>
    </row>
    <row r="11" spans="1:8" x14ac:dyDescent="0.25">
      <c r="A11" s="270" t="s">
        <v>222</v>
      </c>
      <c r="B11" s="270"/>
      <c r="C11" s="216"/>
      <c r="D11" s="217"/>
      <c r="E11" s="217"/>
      <c r="F11" s="218"/>
      <c r="G11" s="169">
        <f>G10/G8</f>
        <v>9.0000004910639273</v>
      </c>
    </row>
  </sheetData>
  <mergeCells count="7">
    <mergeCell ref="A11:B11"/>
    <mergeCell ref="C11:F11"/>
    <mergeCell ref="C3:G3"/>
    <mergeCell ref="A5:B5"/>
    <mergeCell ref="A6:A8"/>
    <mergeCell ref="A10:B10"/>
    <mergeCell ref="C10:F10"/>
  </mergeCells>
  <hyperlinks>
    <hyperlink ref="H1" location="Indice!A1" display="INDICE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GridLines="0" zoomScaleNormal="100" workbookViewId="0">
      <selection activeCell="C23" sqref="C23:K23"/>
    </sheetView>
  </sheetViews>
  <sheetFormatPr baseColWidth="10" defaultRowHeight="15" x14ac:dyDescent="0.25"/>
  <cols>
    <col min="1" max="1" width="18.85546875" customWidth="1"/>
    <col min="2" max="2" width="23.140625" customWidth="1"/>
    <col min="3" max="3" width="13" bestFit="1" customWidth="1"/>
    <col min="4" max="4" width="13.85546875" bestFit="1" customWidth="1"/>
    <col min="5" max="5" width="15.140625" customWidth="1"/>
    <col min="6" max="6" width="14.140625" customWidth="1"/>
    <col min="7" max="7" width="13.5703125" customWidth="1"/>
    <col min="8" max="12" width="11.42578125" customWidth="1"/>
  </cols>
  <sheetData>
    <row r="1" spans="1:11" x14ac:dyDescent="0.25">
      <c r="A1" s="5" t="s">
        <v>141</v>
      </c>
      <c r="B1" s="1"/>
      <c r="C1" s="1"/>
      <c r="D1" s="1"/>
      <c r="E1" s="1"/>
      <c r="F1" s="1"/>
      <c r="G1" s="1"/>
      <c r="K1" s="60" t="s">
        <v>107</v>
      </c>
    </row>
    <row r="2" spans="1:11" x14ac:dyDescent="0.25">
      <c r="A2" s="1"/>
      <c r="B2" s="1"/>
      <c r="C2" s="1"/>
      <c r="D2" s="1"/>
      <c r="E2" s="1"/>
      <c r="F2" s="1"/>
      <c r="G2" s="1"/>
    </row>
    <row r="3" spans="1:11" x14ac:dyDescent="0.25">
      <c r="A3" s="25"/>
      <c r="B3" s="25"/>
      <c r="C3" s="201" t="s">
        <v>98</v>
      </c>
      <c r="D3" s="201"/>
      <c r="E3" s="201"/>
      <c r="F3" s="201"/>
      <c r="G3" s="201"/>
      <c r="H3" s="196" t="s">
        <v>92</v>
      </c>
      <c r="I3" s="197"/>
      <c r="J3" s="197"/>
      <c r="K3" s="198"/>
    </row>
    <row r="4" spans="1:11" ht="25.5" x14ac:dyDescent="0.25">
      <c r="A4" s="25"/>
      <c r="B4" s="25"/>
      <c r="C4" s="71" t="s">
        <v>11</v>
      </c>
      <c r="D4" s="71" t="s">
        <v>12</v>
      </c>
      <c r="E4" s="71" t="s">
        <v>13</v>
      </c>
      <c r="F4" s="71" t="s">
        <v>14</v>
      </c>
      <c r="G4" s="71" t="s">
        <v>15</v>
      </c>
      <c r="H4" s="71" t="s">
        <v>93</v>
      </c>
      <c r="I4" s="71" t="s">
        <v>94</v>
      </c>
      <c r="J4" s="71" t="s">
        <v>95</v>
      </c>
      <c r="K4" s="71" t="s">
        <v>104</v>
      </c>
    </row>
    <row r="5" spans="1:11" x14ac:dyDescent="0.25">
      <c r="A5" s="69"/>
      <c r="B5" s="70" t="s">
        <v>0</v>
      </c>
      <c r="C5" s="26">
        <v>4127</v>
      </c>
      <c r="D5" s="26">
        <v>1221</v>
      </c>
      <c r="E5" s="26">
        <v>5232</v>
      </c>
      <c r="F5" s="26">
        <v>418</v>
      </c>
      <c r="G5" s="26">
        <v>2376</v>
      </c>
      <c r="H5" s="26">
        <v>11</v>
      </c>
      <c r="I5" s="26">
        <v>7</v>
      </c>
      <c r="J5" s="26">
        <v>7</v>
      </c>
      <c r="K5" s="26">
        <v>15</v>
      </c>
    </row>
    <row r="6" spans="1:11" x14ac:dyDescent="0.25">
      <c r="A6" s="69"/>
      <c r="B6" s="70" t="s">
        <v>1</v>
      </c>
      <c r="C6" s="26">
        <v>115</v>
      </c>
      <c r="D6" s="26">
        <v>43</v>
      </c>
      <c r="E6" s="26">
        <v>183</v>
      </c>
      <c r="F6" s="26">
        <v>26</v>
      </c>
      <c r="G6" s="26">
        <v>94</v>
      </c>
      <c r="H6" s="26">
        <v>4</v>
      </c>
      <c r="I6" s="26">
        <v>5</v>
      </c>
      <c r="J6" s="26">
        <v>5</v>
      </c>
      <c r="K6" s="26">
        <v>4</v>
      </c>
    </row>
    <row r="7" spans="1:11" x14ac:dyDescent="0.25">
      <c r="A7" s="69"/>
      <c r="B7" s="70" t="s">
        <v>10</v>
      </c>
      <c r="C7" s="26">
        <v>2250</v>
      </c>
      <c r="D7" s="26">
        <v>1155.6400000000001</v>
      </c>
      <c r="E7" s="26">
        <v>4043.3</v>
      </c>
      <c r="F7" s="26">
        <v>578.89</v>
      </c>
      <c r="G7" s="26">
        <v>1238.33</v>
      </c>
      <c r="H7" s="26">
        <v>8.5</v>
      </c>
      <c r="I7" s="26">
        <v>5.2</v>
      </c>
      <c r="J7" s="26">
        <v>8.1</v>
      </c>
      <c r="K7" s="26">
        <v>6.1</v>
      </c>
    </row>
    <row r="8" spans="1:11" x14ac:dyDescent="0.25">
      <c r="A8" s="202" t="s">
        <v>16</v>
      </c>
      <c r="B8" s="72" t="s">
        <v>2</v>
      </c>
      <c r="C8" s="26">
        <v>8308077</v>
      </c>
      <c r="D8" s="26">
        <v>2803250</v>
      </c>
      <c r="E8" s="26">
        <v>38288401</v>
      </c>
      <c r="F8" s="26">
        <v>3689415.6</v>
      </c>
      <c r="G8" s="26">
        <v>417595</v>
      </c>
      <c r="H8" s="26">
        <v>40027</v>
      </c>
      <c r="I8" s="26">
        <v>16367</v>
      </c>
      <c r="J8" s="26">
        <v>32110</v>
      </c>
      <c r="K8" s="26">
        <v>48265</v>
      </c>
    </row>
    <row r="9" spans="1:11" x14ac:dyDescent="0.25">
      <c r="A9" s="202"/>
      <c r="B9" s="72" t="s">
        <v>3</v>
      </c>
      <c r="C9" s="26">
        <v>751464</v>
      </c>
      <c r="D9" s="26">
        <v>1865929</v>
      </c>
      <c r="E9" s="26">
        <v>306905</v>
      </c>
      <c r="F9" s="26">
        <v>1902407.9</v>
      </c>
      <c r="G9" s="26">
        <v>5754627</v>
      </c>
      <c r="H9" s="27" t="s">
        <v>102</v>
      </c>
      <c r="I9" s="26">
        <v>3507</v>
      </c>
      <c r="J9" s="26">
        <v>14280</v>
      </c>
      <c r="K9" s="26">
        <v>7103</v>
      </c>
    </row>
    <row r="10" spans="1:11" x14ac:dyDescent="0.25">
      <c r="A10" s="202"/>
      <c r="B10" s="72" t="s">
        <v>4</v>
      </c>
      <c r="C10" s="26">
        <v>724</v>
      </c>
      <c r="D10" s="27" t="s">
        <v>102</v>
      </c>
      <c r="E10" s="27" t="s">
        <v>102</v>
      </c>
      <c r="F10" s="27" t="s">
        <v>102</v>
      </c>
      <c r="G10" s="27" t="s">
        <v>102</v>
      </c>
      <c r="H10" s="27" t="s">
        <v>102</v>
      </c>
      <c r="I10" s="27" t="s">
        <v>102</v>
      </c>
      <c r="J10" s="27" t="s">
        <v>102</v>
      </c>
      <c r="K10" s="27" t="s">
        <v>102</v>
      </c>
    </row>
    <row r="11" spans="1:11" x14ac:dyDescent="0.25">
      <c r="A11" s="202"/>
      <c r="B11" s="70" t="s">
        <v>100</v>
      </c>
      <c r="C11" s="73">
        <f t="shared" ref="C11:K11" si="0">SUM(C8:C10)</f>
        <v>9060265</v>
      </c>
      <c r="D11" s="73">
        <f t="shared" si="0"/>
        <v>4669179</v>
      </c>
      <c r="E11" s="73">
        <f t="shared" si="0"/>
        <v>38595306</v>
      </c>
      <c r="F11" s="73">
        <f t="shared" si="0"/>
        <v>5591823.5</v>
      </c>
      <c r="G11" s="73">
        <f t="shared" si="0"/>
        <v>6172222</v>
      </c>
      <c r="H11" s="73">
        <f t="shared" si="0"/>
        <v>40027</v>
      </c>
      <c r="I11" s="73">
        <f t="shared" si="0"/>
        <v>19874</v>
      </c>
      <c r="J11" s="73">
        <f t="shared" si="0"/>
        <v>46390</v>
      </c>
      <c r="K11" s="73">
        <f t="shared" si="0"/>
        <v>55368</v>
      </c>
    </row>
    <row r="12" spans="1:11" ht="15" customHeight="1" x14ac:dyDescent="0.25">
      <c r="A12" s="203" t="s">
        <v>17</v>
      </c>
      <c r="B12" s="72" t="s">
        <v>6</v>
      </c>
      <c r="C12" s="26">
        <v>5936522</v>
      </c>
      <c r="D12" s="26">
        <v>2018340</v>
      </c>
      <c r="E12" s="26">
        <v>26201300</v>
      </c>
      <c r="F12" s="26">
        <v>2542394</v>
      </c>
      <c r="G12" s="26">
        <v>259380</v>
      </c>
      <c r="H12" s="26">
        <v>26500</v>
      </c>
      <c r="I12" s="26">
        <v>9754</v>
      </c>
      <c r="J12" s="26">
        <v>22340</v>
      </c>
      <c r="K12" s="26">
        <v>32820</v>
      </c>
    </row>
    <row r="13" spans="1:11" x14ac:dyDescent="0.25">
      <c r="A13" s="203"/>
      <c r="B13" s="72" t="s">
        <v>7</v>
      </c>
      <c r="C13" s="26">
        <v>530097</v>
      </c>
      <c r="D13" s="26">
        <v>1343468.88</v>
      </c>
      <c r="E13" s="26">
        <v>198300</v>
      </c>
      <c r="F13" s="26">
        <v>1389315</v>
      </c>
      <c r="G13" s="26">
        <v>3638429</v>
      </c>
      <c r="H13" s="26">
        <v>1650</v>
      </c>
      <c r="I13" s="26">
        <v>2223</v>
      </c>
      <c r="J13" s="26">
        <v>10000</v>
      </c>
      <c r="K13" s="26">
        <v>4830</v>
      </c>
    </row>
    <row r="14" spans="1:11" x14ac:dyDescent="0.25">
      <c r="A14" s="203"/>
      <c r="B14" s="72" t="s">
        <v>8</v>
      </c>
      <c r="C14" s="27" t="s">
        <v>102</v>
      </c>
      <c r="D14" s="27" t="s">
        <v>102</v>
      </c>
      <c r="E14" s="27" t="s">
        <v>102</v>
      </c>
      <c r="F14" s="27" t="s">
        <v>102</v>
      </c>
      <c r="G14" s="27" t="s">
        <v>102</v>
      </c>
      <c r="H14" s="27" t="s">
        <v>102</v>
      </c>
      <c r="I14" s="27" t="s">
        <v>102</v>
      </c>
      <c r="J14" s="27" t="s">
        <v>102</v>
      </c>
      <c r="K14" s="27" t="s">
        <v>102</v>
      </c>
    </row>
    <row r="15" spans="1:11" x14ac:dyDescent="0.25">
      <c r="A15" s="203"/>
      <c r="B15" s="70" t="s">
        <v>101</v>
      </c>
      <c r="C15" s="73">
        <f t="shared" ref="C15:K15" si="1">SUM(C12:C14)</f>
        <v>6466619</v>
      </c>
      <c r="D15" s="73">
        <f t="shared" si="1"/>
        <v>3361808.88</v>
      </c>
      <c r="E15" s="73">
        <f t="shared" si="1"/>
        <v>26399600</v>
      </c>
      <c r="F15" s="73">
        <f t="shared" si="1"/>
        <v>3931709</v>
      </c>
      <c r="G15" s="73">
        <f t="shared" si="1"/>
        <v>3897809</v>
      </c>
      <c r="H15" s="73">
        <f t="shared" si="1"/>
        <v>28150</v>
      </c>
      <c r="I15" s="73">
        <f t="shared" si="1"/>
        <v>11977</v>
      </c>
      <c r="J15" s="73">
        <f t="shared" si="1"/>
        <v>32340</v>
      </c>
      <c r="K15" s="73">
        <f t="shared" si="1"/>
        <v>37650</v>
      </c>
    </row>
    <row r="16" spans="1:11" ht="15" customHeight="1" x14ac:dyDescent="0.25">
      <c r="A16" s="203" t="s">
        <v>18</v>
      </c>
      <c r="B16" s="72" t="s">
        <v>6</v>
      </c>
      <c r="C16" s="26">
        <v>7674436.75</v>
      </c>
      <c r="D16" s="26">
        <v>1761454</v>
      </c>
      <c r="E16" s="26">
        <v>25424500</v>
      </c>
      <c r="F16" s="26">
        <v>1869470</v>
      </c>
      <c r="G16" s="26">
        <v>207522</v>
      </c>
      <c r="H16" s="26">
        <v>31728</v>
      </c>
      <c r="I16" s="26">
        <v>5460</v>
      </c>
      <c r="J16" s="26">
        <v>16750</v>
      </c>
      <c r="K16" s="27">
        <v>14900</v>
      </c>
    </row>
    <row r="17" spans="1:11" x14ac:dyDescent="0.25">
      <c r="A17" s="203"/>
      <c r="B17" s="72" t="s">
        <v>7</v>
      </c>
      <c r="C17" s="26">
        <v>460650.75</v>
      </c>
      <c r="D17" s="26">
        <v>1239840</v>
      </c>
      <c r="E17" s="26">
        <v>138200</v>
      </c>
      <c r="F17" s="26">
        <v>805520</v>
      </c>
      <c r="G17" s="26">
        <v>3501818</v>
      </c>
      <c r="H17" s="26">
        <v>0</v>
      </c>
      <c r="I17" s="26">
        <v>90</v>
      </c>
      <c r="J17" s="26">
        <v>1740</v>
      </c>
      <c r="K17" s="27">
        <v>4150</v>
      </c>
    </row>
    <row r="18" spans="1:11" x14ac:dyDescent="0.25">
      <c r="A18" s="203"/>
      <c r="B18" s="72" t="s">
        <v>8</v>
      </c>
      <c r="C18" s="26">
        <v>1757.25</v>
      </c>
      <c r="D18" s="27" t="s">
        <v>102</v>
      </c>
      <c r="E18" s="27" t="s">
        <v>102</v>
      </c>
      <c r="F18" s="27" t="s">
        <v>102</v>
      </c>
      <c r="G18" s="27" t="s">
        <v>102</v>
      </c>
      <c r="H18" s="27" t="s">
        <v>102</v>
      </c>
      <c r="I18" s="27" t="s">
        <v>102</v>
      </c>
      <c r="J18" s="27" t="s">
        <v>102</v>
      </c>
      <c r="K18" s="27" t="s">
        <v>102</v>
      </c>
    </row>
    <row r="19" spans="1:11" x14ac:dyDescent="0.25">
      <c r="A19" s="203"/>
      <c r="B19" s="70" t="s">
        <v>103</v>
      </c>
      <c r="C19" s="73">
        <f t="shared" ref="C19:K19" si="2">SUM(C16:C18)</f>
        <v>8136844.75</v>
      </c>
      <c r="D19" s="73">
        <f t="shared" si="2"/>
        <v>3001294</v>
      </c>
      <c r="E19" s="73">
        <f t="shared" si="2"/>
        <v>25562700</v>
      </c>
      <c r="F19" s="73">
        <f t="shared" si="2"/>
        <v>2674990</v>
      </c>
      <c r="G19" s="73">
        <f t="shared" si="2"/>
        <v>3709340</v>
      </c>
      <c r="H19" s="73">
        <f t="shared" si="2"/>
        <v>31728</v>
      </c>
      <c r="I19" s="73">
        <f t="shared" si="2"/>
        <v>5550</v>
      </c>
      <c r="J19" s="73">
        <f t="shared" si="2"/>
        <v>18490</v>
      </c>
      <c r="K19" s="73">
        <f t="shared" si="2"/>
        <v>19050</v>
      </c>
    </row>
    <row r="20" spans="1:11" x14ac:dyDescent="0.25">
      <c r="A20" s="2" t="s">
        <v>9</v>
      </c>
      <c r="B20" s="2"/>
      <c r="C20" s="3"/>
      <c r="D20" s="3"/>
      <c r="E20" s="3"/>
      <c r="F20" s="3"/>
      <c r="G20" s="3"/>
    </row>
    <row r="22" spans="1:11" x14ac:dyDescent="0.25">
      <c r="A22" s="199" t="s">
        <v>219</v>
      </c>
      <c r="B22" s="200"/>
      <c r="C22" s="134">
        <v>28478958</v>
      </c>
      <c r="D22" s="134">
        <v>18007764</v>
      </c>
      <c r="E22" s="134">
        <v>127813475</v>
      </c>
      <c r="F22" s="134">
        <v>12679453</v>
      </c>
      <c r="G22" s="134">
        <v>19288568</v>
      </c>
      <c r="H22" s="134">
        <v>126912</v>
      </c>
      <c r="I22" s="134">
        <v>22200</v>
      </c>
      <c r="J22" s="134">
        <v>73960</v>
      </c>
      <c r="K22" s="134">
        <v>76200</v>
      </c>
    </row>
    <row r="23" spans="1:11" x14ac:dyDescent="0.25">
      <c r="A23" s="199" t="s">
        <v>220</v>
      </c>
      <c r="B23" s="200"/>
      <c r="C23" s="127">
        <f t="shared" ref="C23:D23" si="3">C22/C19</f>
        <v>3.5000001689844211</v>
      </c>
      <c r="D23" s="135">
        <f t="shared" si="3"/>
        <v>6</v>
      </c>
      <c r="E23" s="127">
        <f>E22/E19</f>
        <v>4.9999990220125419</v>
      </c>
      <c r="F23" s="127">
        <f t="shared" ref="F23:K23" si="4">F22/F19</f>
        <v>4.7400001495332695</v>
      </c>
      <c r="G23" s="127">
        <f t="shared" si="4"/>
        <v>5.2</v>
      </c>
      <c r="H23" s="127">
        <f t="shared" si="4"/>
        <v>4</v>
      </c>
      <c r="I23" s="127">
        <f t="shared" si="4"/>
        <v>4</v>
      </c>
      <c r="J23" s="127">
        <f t="shared" si="4"/>
        <v>4</v>
      </c>
      <c r="K23" s="127">
        <f t="shared" si="4"/>
        <v>4</v>
      </c>
    </row>
  </sheetData>
  <mergeCells count="7">
    <mergeCell ref="H3:K3"/>
    <mergeCell ref="A22:B22"/>
    <mergeCell ref="A23:B23"/>
    <mergeCell ref="C3:G3"/>
    <mergeCell ref="A8:A11"/>
    <mergeCell ref="A12:A15"/>
    <mergeCell ref="A16:A19"/>
  </mergeCells>
  <hyperlinks>
    <hyperlink ref="K1" location="Indice!A1" display="INDICE"/>
  </hyperlink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="115" zoomScaleNormal="115" workbookViewId="0">
      <selection activeCell="B22" sqref="B22"/>
    </sheetView>
  </sheetViews>
  <sheetFormatPr baseColWidth="10" defaultRowHeight="15" x14ac:dyDescent="0.25"/>
  <cols>
    <col min="1" max="1" width="12.5703125" customWidth="1"/>
    <col min="2" max="2" width="32.42578125" customWidth="1"/>
  </cols>
  <sheetData>
    <row r="1" spans="1:8" x14ac:dyDescent="0.25">
      <c r="A1" s="5" t="s">
        <v>142</v>
      </c>
      <c r="B1" s="1"/>
      <c r="C1" s="1"/>
      <c r="D1" s="1"/>
      <c r="E1" s="1"/>
      <c r="F1" s="1"/>
      <c r="G1" s="1"/>
      <c r="H1" s="60" t="s">
        <v>107</v>
      </c>
    </row>
    <row r="2" spans="1:8" x14ac:dyDescent="0.25">
      <c r="A2" s="1"/>
      <c r="B2" s="1"/>
      <c r="C2" s="1"/>
      <c r="D2" s="1"/>
      <c r="E2" s="1"/>
      <c r="F2" s="1"/>
      <c r="G2" s="1"/>
    </row>
    <row r="3" spans="1:8" x14ac:dyDescent="0.25">
      <c r="A3" s="25"/>
      <c r="B3" s="25"/>
      <c r="C3" s="201" t="s">
        <v>96</v>
      </c>
      <c r="D3" s="201"/>
      <c r="E3" s="201"/>
      <c r="F3" s="201"/>
      <c r="G3" s="201"/>
    </row>
    <row r="4" spans="1:8" x14ac:dyDescent="0.25">
      <c r="A4" s="25"/>
      <c r="B4" s="25"/>
      <c r="C4" s="74" t="s">
        <v>19</v>
      </c>
      <c r="D4" s="74" t="s">
        <v>20</v>
      </c>
      <c r="E4" s="74" t="s">
        <v>21</v>
      </c>
      <c r="F4" s="74" t="s">
        <v>22</v>
      </c>
      <c r="G4" s="74" t="s">
        <v>23</v>
      </c>
    </row>
    <row r="5" spans="1:8" x14ac:dyDescent="0.25">
      <c r="A5" s="28"/>
      <c r="B5" s="70" t="s">
        <v>24</v>
      </c>
      <c r="C5" s="26">
        <v>5</v>
      </c>
      <c r="D5" s="26">
        <v>26</v>
      </c>
      <c r="E5" s="26">
        <v>39</v>
      </c>
      <c r="F5" s="26">
        <v>63</v>
      </c>
      <c r="G5" s="29">
        <f>+C5+D5+E5+F5</f>
        <v>133</v>
      </c>
    </row>
    <row r="6" spans="1:8" x14ac:dyDescent="0.25">
      <c r="A6" s="28"/>
      <c r="B6" s="70" t="s">
        <v>25</v>
      </c>
      <c r="C6" s="26">
        <v>4</v>
      </c>
      <c r="D6" s="26">
        <v>6</v>
      </c>
      <c r="E6" s="26">
        <v>8</v>
      </c>
      <c r="F6" s="26">
        <v>12</v>
      </c>
      <c r="G6" s="29">
        <f t="shared" ref="G6:G11" si="0">+C6+D6+E6+F6</f>
        <v>30</v>
      </c>
    </row>
    <row r="7" spans="1:8" x14ac:dyDescent="0.25">
      <c r="A7" s="28"/>
      <c r="B7" s="70" t="s">
        <v>76</v>
      </c>
      <c r="C7" s="26">
        <v>8</v>
      </c>
      <c r="D7" s="26">
        <v>7</v>
      </c>
      <c r="E7" s="26">
        <v>15</v>
      </c>
      <c r="F7" s="26">
        <v>13</v>
      </c>
      <c r="G7" s="29">
        <f>+C7+D7+E7+F7</f>
        <v>43</v>
      </c>
    </row>
    <row r="8" spans="1:8" ht="15" customHeight="1" x14ac:dyDescent="0.25">
      <c r="A8" s="203" t="s">
        <v>26</v>
      </c>
      <c r="B8" s="72" t="s">
        <v>77</v>
      </c>
      <c r="C8" s="26">
        <v>42734</v>
      </c>
      <c r="D8" s="26">
        <v>11343</v>
      </c>
      <c r="E8" s="30">
        <v>10294</v>
      </c>
      <c r="F8" s="30">
        <v>37555</v>
      </c>
      <c r="G8" s="29">
        <f t="shared" si="0"/>
        <v>101926</v>
      </c>
    </row>
    <row r="9" spans="1:8" x14ac:dyDescent="0.25">
      <c r="A9" s="202"/>
      <c r="B9" s="72" t="s">
        <v>78</v>
      </c>
      <c r="C9" s="26">
        <v>300</v>
      </c>
      <c r="D9" s="26">
        <v>0</v>
      </c>
      <c r="E9" s="26">
        <v>0</v>
      </c>
      <c r="F9" s="26">
        <v>7380</v>
      </c>
      <c r="G9" s="29">
        <f t="shared" si="0"/>
        <v>7680</v>
      </c>
    </row>
    <row r="10" spans="1:8" x14ac:dyDescent="0.25">
      <c r="A10" s="202"/>
      <c r="B10" s="72" t="s">
        <v>79</v>
      </c>
      <c r="C10" s="26">
        <v>44934</v>
      </c>
      <c r="D10" s="26">
        <v>24204</v>
      </c>
      <c r="E10" s="30">
        <v>10050</v>
      </c>
      <c r="F10" s="30">
        <v>64957</v>
      </c>
      <c r="G10" s="29">
        <f t="shared" si="0"/>
        <v>144145</v>
      </c>
    </row>
    <row r="11" spans="1:8" x14ac:dyDescent="0.25">
      <c r="A11" s="202"/>
      <c r="B11" s="72" t="s">
        <v>80</v>
      </c>
      <c r="C11" s="26">
        <v>65129</v>
      </c>
      <c r="D11" s="26">
        <v>18141</v>
      </c>
      <c r="E11" s="26">
        <v>12501</v>
      </c>
      <c r="F11" s="26">
        <v>42901</v>
      </c>
      <c r="G11" s="29">
        <f t="shared" si="0"/>
        <v>138672</v>
      </c>
    </row>
    <row r="13" spans="1:8" x14ac:dyDescent="0.25">
      <c r="A13" s="206" t="s">
        <v>219</v>
      </c>
      <c r="B13" s="207"/>
      <c r="C13" s="136">
        <f>SUM(C14:C17)</f>
        <v>1727101</v>
      </c>
      <c r="D13" s="136">
        <f t="shared" ref="D13:F13" si="1">SUM(D14:D17)</f>
        <v>610386</v>
      </c>
      <c r="E13" s="136">
        <f t="shared" si="1"/>
        <v>371589</v>
      </c>
      <c r="F13" s="136">
        <f t="shared" si="1"/>
        <v>1731008</v>
      </c>
      <c r="G13" s="136">
        <f>SUM(C13:F13)</f>
        <v>4440084</v>
      </c>
    </row>
    <row r="14" spans="1:8" x14ac:dyDescent="0.25">
      <c r="A14" s="204" t="s">
        <v>77</v>
      </c>
      <c r="B14" s="205"/>
      <c r="C14" s="137">
        <v>512808</v>
      </c>
      <c r="D14" s="137">
        <v>144591</v>
      </c>
      <c r="E14" s="137">
        <v>123528</v>
      </c>
      <c r="F14" s="137">
        <v>456010</v>
      </c>
      <c r="G14" s="136">
        <f>SUM(C14:F14)</f>
        <v>1236937</v>
      </c>
    </row>
    <row r="15" spans="1:8" x14ac:dyDescent="0.25">
      <c r="A15" s="204" t="s">
        <v>78</v>
      </c>
      <c r="B15" s="205"/>
      <c r="C15" s="137">
        <v>3600</v>
      </c>
      <c r="D15" s="137" t="s">
        <v>102</v>
      </c>
      <c r="E15" s="137" t="s">
        <v>102</v>
      </c>
      <c r="F15" s="137">
        <v>88560</v>
      </c>
      <c r="G15" s="136">
        <f t="shared" ref="G15:G17" si="2">SUM(C15:F15)</f>
        <v>92160</v>
      </c>
    </row>
    <row r="16" spans="1:8" x14ac:dyDescent="0.25">
      <c r="A16" s="204" t="s">
        <v>79</v>
      </c>
      <c r="B16" s="205"/>
      <c r="C16" s="137">
        <v>494274</v>
      </c>
      <c r="D16" s="137">
        <v>266244</v>
      </c>
      <c r="E16" s="137">
        <v>110550</v>
      </c>
      <c r="F16" s="137">
        <v>714527</v>
      </c>
      <c r="G16" s="136">
        <f t="shared" si="2"/>
        <v>1585595</v>
      </c>
    </row>
    <row r="17" spans="1:7" x14ac:dyDescent="0.25">
      <c r="A17" s="204" t="s">
        <v>80</v>
      </c>
      <c r="B17" s="205"/>
      <c r="C17" s="137">
        <v>716419</v>
      </c>
      <c r="D17" s="137">
        <v>199551</v>
      </c>
      <c r="E17" s="137">
        <v>137511</v>
      </c>
      <c r="F17" s="137">
        <v>471911</v>
      </c>
      <c r="G17" s="136">
        <f t="shared" si="2"/>
        <v>1525392</v>
      </c>
    </row>
  </sheetData>
  <mergeCells count="7">
    <mergeCell ref="A16:B16"/>
    <mergeCell ref="A17:B17"/>
    <mergeCell ref="C3:G3"/>
    <mergeCell ref="A8:A11"/>
    <mergeCell ref="A13:B13"/>
    <mergeCell ref="A14:B14"/>
    <mergeCell ref="A15:B15"/>
  </mergeCells>
  <hyperlinks>
    <hyperlink ref="H1" location="Indice!A1" display="INDICE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G12" sqref="G12"/>
    </sheetView>
  </sheetViews>
  <sheetFormatPr baseColWidth="10" defaultRowHeight="15" x14ac:dyDescent="0.25"/>
  <cols>
    <col min="1" max="1" width="18" customWidth="1"/>
    <col min="2" max="2" width="5.5703125" customWidth="1"/>
    <col min="3" max="3" width="11.85546875" bestFit="1" customWidth="1"/>
    <col min="4" max="4" width="11.5703125" bestFit="1" customWidth="1"/>
    <col min="5" max="5" width="14" customWidth="1"/>
    <col min="6" max="6" width="13.28515625" customWidth="1"/>
    <col min="7" max="7" width="14.5703125" customWidth="1"/>
  </cols>
  <sheetData>
    <row r="1" spans="1:8" x14ac:dyDescent="0.25">
      <c r="A1" s="5" t="s">
        <v>143</v>
      </c>
      <c r="B1" s="1"/>
      <c r="C1" s="1"/>
      <c r="D1" s="1"/>
      <c r="E1" s="1"/>
      <c r="F1" s="1"/>
      <c r="G1" s="1"/>
      <c r="H1" s="60" t="s">
        <v>107</v>
      </c>
    </row>
    <row r="2" spans="1:8" x14ac:dyDescent="0.25">
      <c r="A2" s="1"/>
      <c r="B2" s="1"/>
      <c r="C2" s="1"/>
      <c r="D2" s="1"/>
      <c r="E2" s="1"/>
      <c r="F2" s="1"/>
      <c r="G2" s="1"/>
    </row>
    <row r="3" spans="1:8" x14ac:dyDescent="0.25">
      <c r="A3" s="31"/>
      <c r="B3" s="31"/>
      <c r="C3" s="213" t="s">
        <v>173</v>
      </c>
      <c r="D3" s="213"/>
      <c r="E3" s="213"/>
      <c r="F3" s="213"/>
      <c r="G3" s="213"/>
    </row>
    <row r="4" spans="1:8" ht="38.25" x14ac:dyDescent="0.25">
      <c r="A4" s="25"/>
      <c r="B4" s="25"/>
      <c r="C4" s="71" t="s">
        <v>27</v>
      </c>
      <c r="D4" s="71" t="s">
        <v>28</v>
      </c>
      <c r="E4" s="71" t="s">
        <v>29</v>
      </c>
      <c r="F4" s="71" t="s">
        <v>30</v>
      </c>
      <c r="G4" s="71" t="s">
        <v>23</v>
      </c>
    </row>
    <row r="5" spans="1:8" x14ac:dyDescent="0.25">
      <c r="A5" s="143" t="s">
        <v>31</v>
      </c>
      <c r="B5" s="143"/>
      <c r="C5" s="32">
        <v>13</v>
      </c>
      <c r="D5" s="32">
        <v>0</v>
      </c>
      <c r="E5" s="32">
        <v>61</v>
      </c>
      <c r="F5" s="32">
        <v>0</v>
      </c>
      <c r="G5" s="33">
        <f>SUM(C5:F5)</f>
        <v>74</v>
      </c>
    </row>
    <row r="6" spans="1:8" x14ac:dyDescent="0.25">
      <c r="A6" s="214" t="s">
        <v>32</v>
      </c>
      <c r="B6" s="215"/>
      <c r="C6" s="32">
        <v>95</v>
      </c>
      <c r="D6" s="32">
        <v>0</v>
      </c>
      <c r="E6" s="32">
        <v>162</v>
      </c>
      <c r="F6" s="32">
        <v>0</v>
      </c>
      <c r="G6" s="33">
        <f t="shared" ref="G6:G9" si="0">SUM(C6:F6)</f>
        <v>257</v>
      </c>
    </row>
    <row r="7" spans="1:8" x14ac:dyDescent="0.25">
      <c r="A7" s="143" t="s">
        <v>34</v>
      </c>
      <c r="B7" s="143"/>
      <c r="C7" s="32">
        <v>50.98</v>
      </c>
      <c r="D7" s="32">
        <v>0</v>
      </c>
      <c r="E7" s="32">
        <v>231.23</v>
      </c>
      <c r="F7" s="32">
        <v>0</v>
      </c>
      <c r="G7" s="33">
        <f t="shared" si="0"/>
        <v>282.20999999999998</v>
      </c>
    </row>
    <row r="8" spans="1:8" x14ac:dyDescent="0.25">
      <c r="A8" s="214" t="s">
        <v>33</v>
      </c>
      <c r="B8" s="215"/>
      <c r="C8" s="32">
        <v>2</v>
      </c>
      <c r="D8" s="32">
        <v>1</v>
      </c>
      <c r="E8" s="32">
        <v>7</v>
      </c>
      <c r="F8" s="32">
        <v>0</v>
      </c>
      <c r="G8" s="33">
        <f t="shared" si="0"/>
        <v>10</v>
      </c>
    </row>
    <row r="9" spans="1:8" x14ac:dyDescent="0.25">
      <c r="A9" s="145" t="s">
        <v>35</v>
      </c>
      <c r="B9" s="143"/>
      <c r="C9" s="32">
        <v>748106</v>
      </c>
      <c r="D9" s="32">
        <v>0</v>
      </c>
      <c r="E9" s="32">
        <v>5155250</v>
      </c>
      <c r="F9" s="32">
        <v>0</v>
      </c>
      <c r="G9" s="33">
        <f t="shared" si="0"/>
        <v>5903356</v>
      </c>
    </row>
    <row r="10" spans="1:8" x14ac:dyDescent="0.25">
      <c r="A10" s="146"/>
      <c r="B10" s="146"/>
      <c r="F10" s="34"/>
    </row>
    <row r="11" spans="1:8" x14ac:dyDescent="0.25">
      <c r="A11" s="208" t="s">
        <v>219</v>
      </c>
      <c r="B11" s="209"/>
      <c r="C11" s="216"/>
      <c r="D11" s="217"/>
      <c r="E11" s="217"/>
      <c r="F11" s="218"/>
      <c r="G11" s="136">
        <v>5903356</v>
      </c>
    </row>
    <row r="12" spans="1:8" x14ac:dyDescent="0.25">
      <c r="A12" s="208" t="s">
        <v>221</v>
      </c>
      <c r="B12" s="209"/>
      <c r="C12" s="210"/>
      <c r="D12" s="211"/>
      <c r="E12" s="211"/>
      <c r="F12" s="212"/>
      <c r="G12" s="171">
        <f>G11/G9</f>
        <v>1</v>
      </c>
    </row>
  </sheetData>
  <mergeCells count="7">
    <mergeCell ref="A12:B12"/>
    <mergeCell ref="C12:F12"/>
    <mergeCell ref="C3:G3"/>
    <mergeCell ref="A6:B6"/>
    <mergeCell ref="A8:B8"/>
    <mergeCell ref="A11:B11"/>
    <mergeCell ref="C11:F11"/>
  </mergeCells>
  <hyperlinks>
    <hyperlink ref="H1" location="Indice!A1" display="INDICE"/>
  </hyperlink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>
      <selection activeCell="F17" sqref="F17"/>
    </sheetView>
  </sheetViews>
  <sheetFormatPr baseColWidth="10" defaultRowHeight="15" x14ac:dyDescent="0.25"/>
  <cols>
    <col min="1" max="1" width="25.85546875" customWidth="1"/>
    <col min="6" max="6" width="14.28515625" customWidth="1"/>
  </cols>
  <sheetData>
    <row r="1" spans="1:7" x14ac:dyDescent="0.25">
      <c r="A1" s="8" t="s">
        <v>159</v>
      </c>
      <c r="B1" s="6"/>
      <c r="C1" s="6"/>
      <c r="D1" s="6"/>
      <c r="E1" s="6"/>
      <c r="F1" s="6"/>
      <c r="G1" s="60" t="s">
        <v>107</v>
      </c>
    </row>
    <row r="2" spans="1:7" x14ac:dyDescent="0.25">
      <c r="A2" s="7"/>
      <c r="B2" s="7"/>
      <c r="C2" s="7"/>
      <c r="D2" s="7"/>
      <c r="E2" s="7"/>
      <c r="F2" s="7"/>
    </row>
    <row r="3" spans="1:7" x14ac:dyDescent="0.25">
      <c r="A3" s="20"/>
      <c r="B3" s="213" t="s">
        <v>112</v>
      </c>
      <c r="C3" s="213"/>
      <c r="D3" s="213"/>
      <c r="E3" s="213"/>
      <c r="F3" s="213"/>
    </row>
    <row r="4" spans="1:7" x14ac:dyDescent="0.25">
      <c r="A4" s="21"/>
      <c r="B4" s="71" t="s">
        <v>19</v>
      </c>
      <c r="C4" s="71" t="s">
        <v>20</v>
      </c>
      <c r="D4" s="71" t="s">
        <v>21</v>
      </c>
      <c r="E4" s="71" t="s">
        <v>22</v>
      </c>
      <c r="F4" s="71" t="s">
        <v>23</v>
      </c>
    </row>
    <row r="5" spans="1:7" x14ac:dyDescent="0.25">
      <c r="A5" s="70" t="s">
        <v>36</v>
      </c>
      <c r="B5" s="37">
        <v>1374</v>
      </c>
      <c r="C5" s="32">
        <v>5836</v>
      </c>
      <c r="D5" s="32">
        <v>446</v>
      </c>
      <c r="E5" s="32">
        <v>114</v>
      </c>
      <c r="F5" s="33">
        <f>SUM(B5:E5)</f>
        <v>7770</v>
      </c>
    </row>
    <row r="6" spans="1:7" x14ac:dyDescent="0.25">
      <c r="A6" s="70" t="s">
        <v>37</v>
      </c>
      <c r="B6" s="37">
        <v>104</v>
      </c>
      <c r="C6" s="32">
        <v>152</v>
      </c>
      <c r="D6" s="32">
        <v>131</v>
      </c>
      <c r="E6" s="32">
        <v>42</v>
      </c>
      <c r="F6" s="33">
        <f t="shared" ref="F6:F15" si="0">SUM(B6:E6)</f>
        <v>429</v>
      </c>
    </row>
    <row r="7" spans="1:7" x14ac:dyDescent="0.25">
      <c r="A7" s="70" t="s">
        <v>38</v>
      </c>
      <c r="B7" s="37">
        <v>33</v>
      </c>
      <c r="C7" s="32">
        <v>35</v>
      </c>
      <c r="D7" s="32">
        <v>22</v>
      </c>
      <c r="E7" s="32">
        <v>10</v>
      </c>
      <c r="F7" s="33">
        <f t="shared" si="0"/>
        <v>100</v>
      </c>
    </row>
    <row r="8" spans="1:7" x14ac:dyDescent="0.25">
      <c r="A8" s="70" t="s">
        <v>39</v>
      </c>
      <c r="B8" s="97">
        <v>12808</v>
      </c>
      <c r="C8" s="96">
        <v>53711</v>
      </c>
      <c r="D8" s="96">
        <v>25500</v>
      </c>
      <c r="E8" s="96">
        <v>4453</v>
      </c>
      <c r="F8" s="96">
        <f t="shared" si="0"/>
        <v>96472</v>
      </c>
    </row>
    <row r="9" spans="1:7" x14ac:dyDescent="0.25">
      <c r="A9" s="75" t="s">
        <v>109</v>
      </c>
      <c r="B9" s="98">
        <v>6711</v>
      </c>
      <c r="C9" s="35">
        <v>15423</v>
      </c>
      <c r="D9" s="35">
        <v>20953</v>
      </c>
      <c r="E9" s="35">
        <v>4053</v>
      </c>
      <c r="F9" s="35">
        <f t="shared" si="0"/>
        <v>47140</v>
      </c>
    </row>
    <row r="10" spans="1:7" x14ac:dyDescent="0.25">
      <c r="A10" s="75" t="s">
        <v>110</v>
      </c>
      <c r="B10" s="98">
        <v>6067</v>
      </c>
      <c r="C10" s="35">
        <v>38186</v>
      </c>
      <c r="D10" s="35">
        <v>4545</v>
      </c>
      <c r="E10" s="35">
        <v>399</v>
      </c>
      <c r="F10" s="35">
        <f t="shared" si="0"/>
        <v>49197</v>
      </c>
    </row>
    <row r="11" spans="1:7" x14ac:dyDescent="0.25">
      <c r="A11" s="75" t="s">
        <v>111</v>
      </c>
      <c r="B11" s="99">
        <v>30</v>
      </c>
      <c r="C11" s="36">
        <v>102</v>
      </c>
      <c r="D11" s="36">
        <v>2</v>
      </c>
      <c r="E11" s="36">
        <v>1</v>
      </c>
      <c r="F11" s="36">
        <f t="shared" si="0"/>
        <v>135</v>
      </c>
    </row>
    <row r="12" spans="1:7" x14ac:dyDescent="0.25">
      <c r="A12" s="70" t="s">
        <v>157</v>
      </c>
      <c r="B12" s="100">
        <v>2883</v>
      </c>
      <c r="C12" s="94">
        <v>11880</v>
      </c>
      <c r="D12" s="94">
        <v>5645</v>
      </c>
      <c r="E12" s="94">
        <v>961</v>
      </c>
      <c r="F12" s="95">
        <f t="shared" si="0"/>
        <v>21369</v>
      </c>
    </row>
    <row r="13" spans="1:7" x14ac:dyDescent="0.25">
      <c r="A13" s="75" t="s">
        <v>109</v>
      </c>
      <c r="B13" s="99">
        <v>1502</v>
      </c>
      <c r="C13" s="36">
        <v>3406</v>
      </c>
      <c r="D13" s="36">
        <v>4704</v>
      </c>
      <c r="E13" s="36">
        <v>873</v>
      </c>
      <c r="F13" s="36">
        <f t="shared" si="0"/>
        <v>10485</v>
      </c>
    </row>
    <row r="14" spans="1:7" x14ac:dyDescent="0.25">
      <c r="A14" s="75" t="s">
        <v>110</v>
      </c>
      <c r="B14" s="99">
        <v>1374</v>
      </c>
      <c r="C14" s="36">
        <v>8453</v>
      </c>
      <c r="D14" s="36">
        <v>940</v>
      </c>
      <c r="E14" s="36">
        <v>88</v>
      </c>
      <c r="F14" s="36">
        <f t="shared" si="0"/>
        <v>10855</v>
      </c>
    </row>
    <row r="15" spans="1:7" x14ac:dyDescent="0.25">
      <c r="A15" s="75" t="s">
        <v>111</v>
      </c>
      <c r="B15" s="99">
        <v>7</v>
      </c>
      <c r="C15" s="36">
        <v>21</v>
      </c>
      <c r="D15" s="101">
        <v>0.6</v>
      </c>
      <c r="E15" s="36">
        <v>0.4</v>
      </c>
      <c r="F15" s="36">
        <f t="shared" si="0"/>
        <v>29</v>
      </c>
    </row>
    <row r="17" spans="1:6" x14ac:dyDescent="0.25">
      <c r="A17" s="138" t="s">
        <v>219</v>
      </c>
      <c r="B17" s="216"/>
      <c r="C17" s="217"/>
      <c r="D17" s="217"/>
      <c r="E17" s="218"/>
      <c r="F17" s="136">
        <v>122000000</v>
      </c>
    </row>
  </sheetData>
  <mergeCells count="2">
    <mergeCell ref="B3:F3"/>
    <mergeCell ref="B17:E17"/>
  </mergeCells>
  <hyperlinks>
    <hyperlink ref="G1" location="Indice!A1" display="INDICE"/>
  </hyperlink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activeCell="F19" sqref="F19"/>
    </sheetView>
  </sheetViews>
  <sheetFormatPr baseColWidth="10" defaultRowHeight="15" x14ac:dyDescent="0.25"/>
  <cols>
    <col min="1" max="1" width="25.28515625" customWidth="1"/>
  </cols>
  <sheetData>
    <row r="1" spans="1:7" x14ac:dyDescent="0.25">
      <c r="A1" s="8" t="s">
        <v>158</v>
      </c>
      <c r="B1" s="6"/>
      <c r="C1" s="6"/>
      <c r="D1" s="6"/>
      <c r="E1" s="6"/>
      <c r="F1" s="6"/>
      <c r="G1" s="60" t="s">
        <v>107</v>
      </c>
    </row>
    <row r="2" spans="1:7" x14ac:dyDescent="0.25">
      <c r="A2" s="7"/>
      <c r="B2" s="7"/>
      <c r="C2" s="7"/>
      <c r="D2" s="7"/>
      <c r="E2" s="7"/>
      <c r="F2" s="7"/>
    </row>
    <row r="3" spans="1:7" x14ac:dyDescent="0.25">
      <c r="A3" s="20"/>
      <c r="B3" s="213" t="s">
        <v>164</v>
      </c>
      <c r="C3" s="213"/>
      <c r="D3" s="213"/>
      <c r="E3" s="213"/>
      <c r="F3" s="213"/>
    </row>
    <row r="4" spans="1:7" x14ac:dyDescent="0.25">
      <c r="A4" s="21"/>
      <c r="B4" s="71" t="s">
        <v>19</v>
      </c>
      <c r="C4" s="71" t="s">
        <v>20</v>
      </c>
      <c r="D4" s="71" t="s">
        <v>21</v>
      </c>
      <c r="E4" s="71" t="s">
        <v>22</v>
      </c>
      <c r="F4" s="71" t="s">
        <v>23</v>
      </c>
    </row>
    <row r="5" spans="1:7" x14ac:dyDescent="0.25">
      <c r="A5" s="70" t="s">
        <v>36</v>
      </c>
      <c r="B5" s="37">
        <v>168</v>
      </c>
      <c r="C5" s="37">
        <v>454</v>
      </c>
      <c r="D5" s="37">
        <v>25</v>
      </c>
      <c r="E5" s="37">
        <v>13</v>
      </c>
      <c r="F5" s="103">
        <f>SUM(B5:E5)</f>
        <v>660</v>
      </c>
    </row>
    <row r="6" spans="1:7" x14ac:dyDescent="0.25">
      <c r="A6" s="70" t="s">
        <v>37</v>
      </c>
      <c r="B6" s="37">
        <v>8</v>
      </c>
      <c r="C6" s="37">
        <v>13</v>
      </c>
      <c r="D6" s="37">
        <v>1</v>
      </c>
      <c r="E6" s="37">
        <v>1</v>
      </c>
      <c r="F6" s="103">
        <f t="shared" ref="F6:F17" si="0">SUM(B6:E6)</f>
        <v>23</v>
      </c>
    </row>
    <row r="7" spans="1:7" x14ac:dyDescent="0.25">
      <c r="A7" s="70" t="s">
        <v>38</v>
      </c>
      <c r="B7" s="37">
        <v>8</v>
      </c>
      <c r="C7" s="37">
        <v>11</v>
      </c>
      <c r="D7" s="37">
        <v>0</v>
      </c>
      <c r="E7" s="37">
        <v>2</v>
      </c>
      <c r="F7" s="103">
        <f t="shared" si="0"/>
        <v>21</v>
      </c>
    </row>
    <row r="8" spans="1:7" x14ac:dyDescent="0.25">
      <c r="A8" s="70" t="s">
        <v>39</v>
      </c>
      <c r="B8" s="97">
        <f>SUM(B9:B11)</f>
        <v>84</v>
      </c>
      <c r="C8" s="97">
        <f>SUM(C9:C12)</f>
        <v>244</v>
      </c>
      <c r="D8" s="97">
        <f t="shared" ref="D8:E8" si="1">SUM(D9:D11)</f>
        <v>6</v>
      </c>
      <c r="E8" s="97">
        <f t="shared" si="1"/>
        <v>0</v>
      </c>
      <c r="F8" s="97">
        <f t="shared" si="0"/>
        <v>334</v>
      </c>
    </row>
    <row r="9" spans="1:7" x14ac:dyDescent="0.25">
      <c r="A9" s="75" t="s">
        <v>160</v>
      </c>
      <c r="B9" s="98">
        <v>69</v>
      </c>
      <c r="C9" s="98">
        <v>226</v>
      </c>
      <c r="D9" s="98">
        <v>6</v>
      </c>
      <c r="E9" s="98" t="s">
        <v>102</v>
      </c>
      <c r="F9" s="98">
        <f t="shared" si="0"/>
        <v>301</v>
      </c>
    </row>
    <row r="10" spans="1:7" x14ac:dyDescent="0.25">
      <c r="A10" s="75" t="s">
        <v>161</v>
      </c>
      <c r="B10" s="98">
        <v>14</v>
      </c>
      <c r="C10" s="98">
        <v>15</v>
      </c>
      <c r="D10" s="98" t="s">
        <v>102</v>
      </c>
      <c r="E10" s="98" t="s">
        <v>102</v>
      </c>
      <c r="F10" s="98">
        <f t="shared" si="0"/>
        <v>29</v>
      </c>
    </row>
    <row r="11" spans="1:7" x14ac:dyDescent="0.25">
      <c r="A11" s="75" t="s">
        <v>162</v>
      </c>
      <c r="B11" s="99">
        <v>1</v>
      </c>
      <c r="C11" s="99">
        <v>1</v>
      </c>
      <c r="D11" s="99" t="s">
        <v>102</v>
      </c>
      <c r="E11" s="99" t="s">
        <v>102</v>
      </c>
      <c r="F11" s="99">
        <f t="shared" si="0"/>
        <v>2</v>
      </c>
    </row>
    <row r="12" spans="1:7" x14ac:dyDescent="0.25">
      <c r="A12" s="75" t="s">
        <v>163</v>
      </c>
      <c r="B12" s="99">
        <v>0</v>
      </c>
      <c r="C12" s="99">
        <v>2</v>
      </c>
      <c r="D12" s="99" t="s">
        <v>102</v>
      </c>
      <c r="E12" s="99" t="s">
        <v>102</v>
      </c>
      <c r="F12" s="99">
        <f t="shared" si="0"/>
        <v>2</v>
      </c>
    </row>
    <row r="13" spans="1:7" x14ac:dyDescent="0.25">
      <c r="A13" s="70" t="s">
        <v>157</v>
      </c>
      <c r="B13" s="105">
        <f>SUM(B14:B17)</f>
        <v>37.799999999999997</v>
      </c>
      <c r="C13" s="105">
        <f>SUM(C14:C17)</f>
        <v>98.100000000000009</v>
      </c>
      <c r="D13" s="105">
        <f t="shared" ref="D13:E13" si="2">SUM(D14:D16)</f>
        <v>2.4</v>
      </c>
      <c r="E13" s="105">
        <f t="shared" si="2"/>
        <v>0</v>
      </c>
      <c r="F13" s="105">
        <f t="shared" si="0"/>
        <v>138.30000000000001</v>
      </c>
    </row>
    <row r="14" spans="1:7" x14ac:dyDescent="0.25">
      <c r="A14" s="75" t="s">
        <v>160</v>
      </c>
      <c r="B14" s="102">
        <v>30.3</v>
      </c>
      <c r="C14" s="102">
        <v>89</v>
      </c>
      <c r="D14" s="102">
        <v>2.4</v>
      </c>
      <c r="E14" s="102" t="s">
        <v>102</v>
      </c>
      <c r="F14" s="99">
        <f t="shared" si="0"/>
        <v>121.7</v>
      </c>
    </row>
    <row r="15" spans="1:7" x14ac:dyDescent="0.25">
      <c r="A15" s="75" t="s">
        <v>161</v>
      </c>
      <c r="B15" s="102">
        <v>7</v>
      </c>
      <c r="C15" s="102">
        <v>7</v>
      </c>
      <c r="D15" s="102" t="s">
        <v>102</v>
      </c>
      <c r="E15" s="102" t="s">
        <v>102</v>
      </c>
      <c r="F15" s="99">
        <f t="shared" si="0"/>
        <v>14</v>
      </c>
    </row>
    <row r="16" spans="1:7" x14ac:dyDescent="0.25">
      <c r="A16" s="75" t="s">
        <v>162</v>
      </c>
      <c r="B16" s="102">
        <v>0.5</v>
      </c>
      <c r="C16" s="102">
        <v>0.7</v>
      </c>
      <c r="D16" s="102" t="s">
        <v>102</v>
      </c>
      <c r="E16" s="102" t="s">
        <v>102</v>
      </c>
      <c r="F16" s="99">
        <f t="shared" si="0"/>
        <v>1.2</v>
      </c>
    </row>
    <row r="17" spans="1:6" x14ac:dyDescent="0.25">
      <c r="A17" s="75" t="s">
        <v>163</v>
      </c>
      <c r="B17" s="104" t="s">
        <v>102</v>
      </c>
      <c r="C17" s="102">
        <v>1.4</v>
      </c>
      <c r="D17" s="104" t="s">
        <v>102</v>
      </c>
      <c r="E17" s="104" t="s">
        <v>102</v>
      </c>
      <c r="F17" s="99">
        <f t="shared" si="0"/>
        <v>1.4</v>
      </c>
    </row>
    <row r="19" spans="1:6" x14ac:dyDescent="0.25">
      <c r="A19" s="138" t="s">
        <v>219</v>
      </c>
      <c r="B19" s="216"/>
      <c r="C19" s="217"/>
      <c r="D19" s="217"/>
      <c r="E19" s="218"/>
      <c r="F19" s="136">
        <v>550000</v>
      </c>
    </row>
  </sheetData>
  <mergeCells count="2">
    <mergeCell ref="B3:F3"/>
    <mergeCell ref="B19:E19"/>
  </mergeCells>
  <hyperlinks>
    <hyperlink ref="G1" location="Indice!A1" display="INDICE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zoomScale="115" zoomScaleNormal="115" workbookViewId="0">
      <selection activeCell="G10" sqref="G10"/>
    </sheetView>
  </sheetViews>
  <sheetFormatPr baseColWidth="10" defaultRowHeight="15" x14ac:dyDescent="0.25"/>
  <sheetData>
    <row r="1" spans="1:8" x14ac:dyDescent="0.25">
      <c r="A1" s="5" t="s">
        <v>144</v>
      </c>
      <c r="B1" s="1"/>
      <c r="C1" s="1"/>
      <c r="D1" s="1"/>
      <c r="E1" s="1"/>
      <c r="F1" s="1"/>
      <c r="G1" s="1"/>
      <c r="H1" s="60" t="s">
        <v>107</v>
      </c>
    </row>
    <row r="2" spans="1:8" x14ac:dyDescent="0.25">
      <c r="A2" s="1"/>
      <c r="B2" s="1"/>
      <c r="C2" s="1"/>
      <c r="D2" s="1"/>
      <c r="E2" s="1"/>
      <c r="F2" s="1"/>
      <c r="G2" s="1"/>
    </row>
    <row r="3" spans="1:8" x14ac:dyDescent="0.25">
      <c r="A3" s="9"/>
      <c r="B3" s="10"/>
      <c r="C3" s="213" t="s">
        <v>168</v>
      </c>
      <c r="D3" s="213"/>
      <c r="E3" s="213"/>
      <c r="F3" s="213"/>
      <c r="G3" s="213"/>
    </row>
    <row r="4" spans="1:8" x14ac:dyDescent="0.25">
      <c r="A4" s="11"/>
      <c r="B4" s="4"/>
      <c r="C4" s="71" t="s">
        <v>19</v>
      </c>
      <c r="D4" s="71" t="s">
        <v>20</v>
      </c>
      <c r="E4" s="71" t="s">
        <v>21</v>
      </c>
      <c r="F4" s="71" t="s">
        <v>22</v>
      </c>
      <c r="G4" s="71" t="s">
        <v>23</v>
      </c>
    </row>
    <row r="5" spans="1:8" x14ac:dyDescent="0.25">
      <c r="A5" s="142" t="s">
        <v>40</v>
      </c>
      <c r="B5" s="76"/>
      <c r="C5" s="32">
        <v>24</v>
      </c>
      <c r="D5" s="32">
        <v>23</v>
      </c>
      <c r="E5" s="32">
        <v>93</v>
      </c>
      <c r="F5" s="32">
        <v>51</v>
      </c>
      <c r="G5" s="33">
        <f>SUM(C5:F5)</f>
        <v>191</v>
      </c>
    </row>
    <row r="6" spans="1:8" x14ac:dyDescent="0.25">
      <c r="A6" s="143" t="s">
        <v>38</v>
      </c>
      <c r="B6" s="70"/>
      <c r="C6" s="38">
        <v>1</v>
      </c>
      <c r="D6" s="32">
        <v>12</v>
      </c>
      <c r="E6" s="37" t="s">
        <v>102</v>
      </c>
      <c r="F6" s="32">
        <v>2</v>
      </c>
      <c r="G6" s="33">
        <f>SUM(C6:F6)</f>
        <v>15</v>
      </c>
    </row>
    <row r="7" spans="1:8" x14ac:dyDescent="0.25">
      <c r="A7" s="143" t="s">
        <v>41</v>
      </c>
      <c r="B7" s="70"/>
      <c r="C7" s="37" t="s">
        <v>102</v>
      </c>
      <c r="D7" s="32">
        <v>1953</v>
      </c>
      <c r="E7" s="37" t="s">
        <v>102</v>
      </c>
      <c r="F7" s="37" t="s">
        <v>102</v>
      </c>
      <c r="G7" s="33">
        <f>SUM(C7:F7)</f>
        <v>1953</v>
      </c>
    </row>
    <row r="8" spans="1:8" x14ac:dyDescent="0.25">
      <c r="A8" s="144" t="s">
        <v>66</v>
      </c>
      <c r="B8" s="139"/>
      <c r="C8" s="98" t="s">
        <v>102</v>
      </c>
      <c r="D8" s="35">
        <v>7410</v>
      </c>
      <c r="E8" s="98" t="s">
        <v>102</v>
      </c>
      <c r="F8" s="98" t="s">
        <v>102</v>
      </c>
      <c r="G8" s="33">
        <f>SUM(C8:F8)</f>
        <v>7410</v>
      </c>
    </row>
    <row r="10" spans="1:8" x14ac:dyDescent="0.25">
      <c r="A10" s="219" t="s">
        <v>219</v>
      </c>
      <c r="B10" s="220"/>
      <c r="C10" s="216"/>
      <c r="D10" s="217"/>
      <c r="E10" s="217"/>
      <c r="F10" s="218"/>
      <c r="G10" s="136">
        <v>50388</v>
      </c>
    </row>
  </sheetData>
  <mergeCells count="3">
    <mergeCell ref="C3:G3"/>
    <mergeCell ref="C10:F10"/>
    <mergeCell ref="A10:B10"/>
  </mergeCells>
  <hyperlinks>
    <hyperlink ref="H1" location="Indice!A1" display="INDICE"/>
  </hyperlink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>
      <selection activeCell="G11" sqref="G11"/>
    </sheetView>
  </sheetViews>
  <sheetFormatPr baseColWidth="10" defaultRowHeight="15" x14ac:dyDescent="0.25"/>
  <cols>
    <col min="2" max="2" width="13" customWidth="1"/>
    <col min="3" max="3" width="15.7109375" customWidth="1"/>
    <col min="4" max="4" width="16.42578125" customWidth="1"/>
    <col min="5" max="5" width="14.7109375" customWidth="1"/>
    <col min="6" max="6" width="16.5703125" customWidth="1"/>
    <col min="7" max="7" width="15.85546875" bestFit="1" customWidth="1"/>
    <col min="8" max="8" width="14" bestFit="1" customWidth="1"/>
    <col min="9" max="9" width="13" bestFit="1" customWidth="1"/>
    <col min="10" max="10" width="14.85546875" customWidth="1"/>
    <col min="11" max="11" width="15.85546875" customWidth="1"/>
    <col min="12" max="13" width="11.5703125" bestFit="1" customWidth="1"/>
    <col min="14" max="14" width="18.28515625" bestFit="1" customWidth="1"/>
    <col min="15" max="15" width="16.7109375" bestFit="1" customWidth="1"/>
    <col min="16" max="16" width="12.7109375" customWidth="1"/>
    <col min="17" max="17" width="11.5703125" customWidth="1"/>
    <col min="18" max="18" width="17.7109375" customWidth="1"/>
  </cols>
  <sheetData>
    <row r="1" spans="1:13" x14ac:dyDescent="0.25">
      <c r="A1" s="5" t="s">
        <v>145</v>
      </c>
      <c r="B1" s="1"/>
      <c r="C1" s="1"/>
      <c r="D1" s="1"/>
      <c r="E1" s="1"/>
      <c r="F1" s="1"/>
      <c r="G1" s="60" t="s">
        <v>107</v>
      </c>
      <c r="H1" s="114"/>
      <c r="I1" s="115"/>
      <c r="J1" s="115"/>
      <c r="K1" s="115"/>
      <c r="L1" s="115"/>
      <c r="M1" s="115"/>
    </row>
    <row r="2" spans="1:13" x14ac:dyDescent="0.25">
      <c r="A2" s="1"/>
      <c r="B2" s="1"/>
      <c r="C2" s="1"/>
      <c r="D2" s="1"/>
      <c r="E2" s="1"/>
      <c r="F2" s="1"/>
      <c r="H2" s="115"/>
      <c r="I2" s="115"/>
      <c r="J2" s="115"/>
      <c r="K2" s="115"/>
      <c r="L2" s="115"/>
      <c r="M2" s="115"/>
    </row>
    <row r="3" spans="1:13" x14ac:dyDescent="0.25">
      <c r="A3" s="9"/>
      <c r="B3" s="10"/>
      <c r="C3" s="239" t="s">
        <v>97</v>
      </c>
      <c r="D3" s="240"/>
      <c r="E3" s="240"/>
      <c r="F3" s="240"/>
      <c r="G3" s="240"/>
      <c r="H3" s="9"/>
      <c r="I3" s="9"/>
      <c r="J3" s="235"/>
      <c r="K3" s="235"/>
      <c r="L3" s="235"/>
      <c r="M3" s="235"/>
    </row>
    <row r="4" spans="1:13" x14ac:dyDescent="0.25">
      <c r="A4" s="13"/>
      <c r="B4" s="12"/>
      <c r="C4" s="77" t="s">
        <v>42</v>
      </c>
      <c r="D4" s="77" t="s">
        <v>43</v>
      </c>
      <c r="E4" s="77" t="s">
        <v>44</v>
      </c>
      <c r="F4" s="77" t="s">
        <v>42</v>
      </c>
      <c r="G4" s="238" t="s">
        <v>23</v>
      </c>
      <c r="H4" s="13"/>
      <c r="I4" s="13"/>
      <c r="J4" s="116"/>
      <c r="K4" s="116"/>
      <c r="L4" s="117"/>
      <c r="M4" s="116"/>
    </row>
    <row r="5" spans="1:13" x14ac:dyDescent="0.25">
      <c r="A5" s="9"/>
      <c r="B5" s="10"/>
      <c r="C5" s="78" t="s">
        <v>45</v>
      </c>
      <c r="D5" s="78" t="s">
        <v>46</v>
      </c>
      <c r="E5" s="79" t="s">
        <v>47</v>
      </c>
      <c r="F5" s="79" t="s">
        <v>48</v>
      </c>
      <c r="G5" s="238"/>
      <c r="H5" s="9"/>
      <c r="I5" s="9"/>
      <c r="J5" s="116"/>
      <c r="K5" s="116"/>
      <c r="L5" s="116"/>
      <c r="M5" s="116"/>
    </row>
    <row r="6" spans="1:13" x14ac:dyDescent="0.25">
      <c r="A6" s="231" t="s">
        <v>49</v>
      </c>
      <c r="B6" s="232"/>
      <c r="C6" s="32">
        <v>1902</v>
      </c>
      <c r="D6" s="38">
        <v>1504</v>
      </c>
      <c r="E6" s="32">
        <v>350</v>
      </c>
      <c r="F6" s="32">
        <v>11</v>
      </c>
      <c r="G6" s="141">
        <f>SUM(C6:F6)</f>
        <v>3767</v>
      </c>
      <c r="H6" s="118"/>
      <c r="I6" s="119"/>
      <c r="J6" s="36"/>
      <c r="K6" s="120"/>
      <c r="L6" s="36"/>
      <c r="M6" s="36"/>
    </row>
    <row r="7" spans="1:13" x14ac:dyDescent="0.25">
      <c r="A7" s="231" t="s">
        <v>50</v>
      </c>
      <c r="B7" s="232"/>
      <c r="C7" s="32">
        <v>35</v>
      </c>
      <c r="D7" s="38">
        <v>20</v>
      </c>
      <c r="E7" s="32">
        <v>10</v>
      </c>
      <c r="F7" s="32">
        <v>5</v>
      </c>
      <c r="G7" s="141">
        <f>SUM(C7:F7)</f>
        <v>70</v>
      </c>
      <c r="H7" s="118"/>
      <c r="I7" s="119"/>
      <c r="J7" s="36"/>
      <c r="K7" s="120"/>
      <c r="L7" s="36"/>
      <c r="M7" s="36"/>
    </row>
    <row r="8" spans="1:13" x14ac:dyDescent="0.25">
      <c r="A8" s="231" t="s">
        <v>115</v>
      </c>
      <c r="B8" s="232"/>
      <c r="C8" s="32">
        <v>1943353</v>
      </c>
      <c r="D8" s="38">
        <v>3468067</v>
      </c>
      <c r="E8" s="32">
        <v>534656</v>
      </c>
      <c r="F8" s="82">
        <v>75073</v>
      </c>
      <c r="G8" s="141">
        <f>SUM(C8:F8)</f>
        <v>6021149</v>
      </c>
      <c r="H8" s="121"/>
      <c r="I8" s="121"/>
      <c r="J8" s="36"/>
      <c r="K8" s="120"/>
      <c r="L8" s="36"/>
      <c r="M8" s="36"/>
    </row>
    <row r="9" spans="1:13" x14ac:dyDescent="0.25">
      <c r="A9" s="233" t="s">
        <v>55</v>
      </c>
      <c r="B9" s="234"/>
      <c r="C9" s="32">
        <v>1519993</v>
      </c>
      <c r="D9" s="38">
        <v>3365423.53</v>
      </c>
      <c r="E9" s="82">
        <v>503698.71</v>
      </c>
      <c r="F9" s="83">
        <v>43960.9</v>
      </c>
      <c r="G9" s="141">
        <f>SUM(C9:F9)</f>
        <v>5433076.1399999997</v>
      </c>
      <c r="H9" s="121"/>
      <c r="I9" s="121"/>
      <c r="J9" s="36"/>
      <c r="K9" s="120"/>
      <c r="L9" s="36"/>
      <c r="M9" s="36"/>
    </row>
    <row r="10" spans="1:13" ht="9" customHeight="1" x14ac:dyDescent="0.25">
      <c r="H10" s="118"/>
      <c r="I10" s="118"/>
      <c r="J10" s="118"/>
      <c r="K10" s="118"/>
      <c r="L10" s="118"/>
      <c r="M10" s="118"/>
    </row>
    <row r="11" spans="1:13" x14ac:dyDescent="0.25">
      <c r="A11" s="236" t="s">
        <v>219</v>
      </c>
      <c r="B11" s="237"/>
      <c r="C11" s="172">
        <v>9484756.3200000003</v>
      </c>
      <c r="D11" s="172">
        <v>20088894.449999999</v>
      </c>
      <c r="E11" s="173">
        <v>3666926.64</v>
      </c>
      <c r="F11" s="171">
        <v>520871.3</v>
      </c>
      <c r="G11" s="171">
        <f>SUM(C11:F11)</f>
        <v>33761448.710000001</v>
      </c>
    </row>
    <row r="13" spans="1:13" x14ac:dyDescent="0.25">
      <c r="C13" s="223" t="s">
        <v>116</v>
      </c>
      <c r="D13" s="224"/>
      <c r="E13" s="224"/>
      <c r="F13" s="224"/>
      <c r="G13" s="224"/>
    </row>
    <row r="14" spans="1:13" x14ac:dyDescent="0.25">
      <c r="C14" s="71" t="s">
        <v>19</v>
      </c>
      <c r="D14" s="71" t="s">
        <v>20</v>
      </c>
      <c r="E14" s="71" t="s">
        <v>21</v>
      </c>
      <c r="F14" s="71" t="s">
        <v>22</v>
      </c>
      <c r="G14" s="71" t="s">
        <v>53</v>
      </c>
    </row>
    <row r="15" spans="1:13" x14ac:dyDescent="0.25">
      <c r="A15" s="227" t="s">
        <v>49</v>
      </c>
      <c r="B15" s="228"/>
      <c r="C15" s="41">
        <v>563</v>
      </c>
      <c r="D15">
        <v>699</v>
      </c>
      <c r="E15">
        <v>23</v>
      </c>
      <c r="F15">
        <v>617</v>
      </c>
      <c r="G15" s="40">
        <f>SUM(C15:F15)</f>
        <v>1902</v>
      </c>
    </row>
    <row r="16" spans="1:13" x14ac:dyDescent="0.25">
      <c r="A16" s="227" t="s">
        <v>50</v>
      </c>
      <c r="B16" s="228"/>
      <c r="C16" s="41">
        <v>14</v>
      </c>
      <c r="D16">
        <v>12</v>
      </c>
      <c r="E16">
        <v>3</v>
      </c>
      <c r="F16">
        <v>6</v>
      </c>
      <c r="G16" s="40">
        <f t="shared" ref="G16:G18" si="0">SUM(C16:F16)</f>
        <v>35</v>
      </c>
    </row>
    <row r="17" spans="1:18" x14ac:dyDescent="0.25">
      <c r="A17" s="227" t="s">
        <v>115</v>
      </c>
      <c r="B17" s="227"/>
      <c r="C17" s="42">
        <v>1291814</v>
      </c>
      <c r="D17" s="39">
        <v>438289</v>
      </c>
      <c r="E17" s="39">
        <v>4027</v>
      </c>
      <c r="F17" s="39">
        <v>209223</v>
      </c>
      <c r="G17" s="40">
        <f t="shared" si="0"/>
        <v>1943353</v>
      </c>
    </row>
    <row r="18" spans="1:18" x14ac:dyDescent="0.25">
      <c r="A18" s="227" t="s">
        <v>55</v>
      </c>
      <c r="B18" s="227"/>
      <c r="C18" s="42">
        <v>999456</v>
      </c>
      <c r="D18" s="39">
        <v>343954</v>
      </c>
      <c r="E18" s="39">
        <v>3594</v>
      </c>
      <c r="F18" s="39">
        <v>172989</v>
      </c>
      <c r="G18" s="40">
        <f t="shared" si="0"/>
        <v>1519993</v>
      </c>
    </row>
    <row r="20" spans="1:18" x14ac:dyDescent="0.25">
      <c r="C20" s="223" t="s">
        <v>117</v>
      </c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</row>
    <row r="21" spans="1:18" x14ac:dyDescent="0.25">
      <c r="C21" s="225" t="s">
        <v>19</v>
      </c>
      <c r="D21" s="226"/>
      <c r="E21" s="226"/>
      <c r="F21" s="226"/>
      <c r="G21" s="225" t="s">
        <v>20</v>
      </c>
      <c r="H21" s="226"/>
      <c r="I21" s="226"/>
      <c r="J21" s="226"/>
      <c r="K21" s="225" t="s">
        <v>22</v>
      </c>
      <c r="L21" s="226"/>
      <c r="M21" s="226"/>
      <c r="N21" s="226"/>
      <c r="O21" s="225" t="s">
        <v>53</v>
      </c>
      <c r="P21" s="226"/>
      <c r="Q21" s="226"/>
      <c r="R21" s="226"/>
    </row>
    <row r="22" spans="1:18" x14ac:dyDescent="0.25">
      <c r="A22" s="227" t="s">
        <v>49</v>
      </c>
      <c r="B22" s="228"/>
      <c r="C22" s="229">
        <v>445</v>
      </c>
      <c r="D22" s="230"/>
      <c r="E22" s="230"/>
      <c r="F22" s="230"/>
      <c r="G22" s="221">
        <v>434</v>
      </c>
      <c r="H22" s="221"/>
      <c r="I22" s="221"/>
      <c r="J22" s="221"/>
      <c r="K22" s="221">
        <v>625</v>
      </c>
      <c r="L22" s="221"/>
      <c r="M22" s="221"/>
      <c r="N22" s="221"/>
      <c r="O22" s="222">
        <f>SUM(C22:K22)</f>
        <v>1504</v>
      </c>
      <c r="P22" s="222"/>
      <c r="Q22" s="222"/>
      <c r="R22" s="222"/>
    </row>
    <row r="23" spans="1:18" x14ac:dyDescent="0.25">
      <c r="A23" s="227" t="s">
        <v>50</v>
      </c>
      <c r="B23" s="228"/>
      <c r="C23" s="229">
        <v>8</v>
      </c>
      <c r="D23" s="230"/>
      <c r="E23" s="230"/>
      <c r="F23" s="230"/>
      <c r="G23" s="221">
        <v>7</v>
      </c>
      <c r="H23" s="221"/>
      <c r="I23" s="221"/>
      <c r="J23" s="221"/>
      <c r="K23" s="221">
        <v>5</v>
      </c>
      <c r="L23" s="221"/>
      <c r="M23" s="221"/>
      <c r="N23" s="221"/>
      <c r="O23" s="222">
        <f>SUM(C23:K23)</f>
        <v>20</v>
      </c>
      <c r="P23" s="222"/>
      <c r="Q23" s="222"/>
      <c r="R23" s="222"/>
    </row>
    <row r="24" spans="1:18" ht="25.5" x14ac:dyDescent="0.25">
      <c r="A24" s="43" t="s">
        <v>121</v>
      </c>
      <c r="C24" s="80" t="s">
        <v>118</v>
      </c>
      <c r="D24" s="80" t="s">
        <v>119</v>
      </c>
      <c r="E24" s="80" t="s">
        <v>120</v>
      </c>
      <c r="F24" s="80" t="s">
        <v>53</v>
      </c>
      <c r="G24" s="80" t="s">
        <v>118</v>
      </c>
      <c r="H24" s="80" t="s">
        <v>119</v>
      </c>
      <c r="I24" s="80" t="s">
        <v>120</v>
      </c>
      <c r="J24" s="80" t="s">
        <v>53</v>
      </c>
      <c r="K24" s="80" t="s">
        <v>118</v>
      </c>
      <c r="L24" s="80" t="s">
        <v>119</v>
      </c>
      <c r="M24" s="80" t="s">
        <v>120</v>
      </c>
      <c r="N24" s="80" t="s">
        <v>53</v>
      </c>
      <c r="O24" s="80" t="s">
        <v>118</v>
      </c>
      <c r="P24" s="80" t="s">
        <v>119</v>
      </c>
      <c r="Q24" s="80" t="s">
        <v>120</v>
      </c>
      <c r="R24" s="80" t="s">
        <v>53</v>
      </c>
    </row>
    <row r="25" spans="1:18" x14ac:dyDescent="0.25">
      <c r="A25" s="227" t="s">
        <v>115</v>
      </c>
      <c r="B25" s="227"/>
      <c r="C25" s="44">
        <v>2544159</v>
      </c>
      <c r="D25" s="44">
        <v>0</v>
      </c>
      <c r="E25" s="44">
        <v>8102</v>
      </c>
      <c r="F25" s="45">
        <f>SUM(C25:E25)</f>
        <v>2552261</v>
      </c>
      <c r="G25" s="44">
        <v>259223</v>
      </c>
      <c r="H25" s="44">
        <v>45013</v>
      </c>
      <c r="I25" s="44">
        <v>7104</v>
      </c>
      <c r="J25" s="45">
        <f>SUM(G25:I25)</f>
        <v>311340</v>
      </c>
      <c r="K25" s="44">
        <v>604466</v>
      </c>
      <c r="L25" s="44">
        <v>0</v>
      </c>
      <c r="M25" s="44">
        <v>0</v>
      </c>
      <c r="N25" s="45">
        <f>SUM(K25:M25)</f>
        <v>604466</v>
      </c>
      <c r="O25" s="44">
        <f t="shared" ref="O25:Q26" si="1">C25+G25+K25</f>
        <v>3407848</v>
      </c>
      <c r="P25" s="44">
        <f t="shared" si="1"/>
        <v>45013</v>
      </c>
      <c r="Q25" s="44">
        <f t="shared" si="1"/>
        <v>15206</v>
      </c>
      <c r="R25" s="45">
        <f>SUM(O25:Q25)</f>
        <v>3468067</v>
      </c>
    </row>
    <row r="26" spans="1:18" x14ac:dyDescent="0.25">
      <c r="A26" s="81" t="s">
        <v>55</v>
      </c>
      <c r="B26" s="81"/>
      <c r="C26" s="44">
        <v>2437679</v>
      </c>
      <c r="D26" s="44">
        <v>0</v>
      </c>
      <c r="E26" s="44">
        <v>10669</v>
      </c>
      <c r="F26" s="45">
        <f>SUM(C26:E26)</f>
        <v>2448348</v>
      </c>
      <c r="G26" s="44">
        <v>214828</v>
      </c>
      <c r="H26" s="44">
        <v>38481.279999999999</v>
      </c>
      <c r="I26" s="44">
        <v>4963.25</v>
      </c>
      <c r="J26" s="45">
        <f>SUM(G26:I26)</f>
        <v>258272.53</v>
      </c>
      <c r="K26" s="44">
        <v>658803</v>
      </c>
      <c r="L26" s="44">
        <v>0</v>
      </c>
      <c r="M26" s="44">
        <v>0</v>
      </c>
      <c r="N26" s="45">
        <f>SUM(K26:M26)</f>
        <v>658803</v>
      </c>
      <c r="O26" s="44">
        <f t="shared" si="1"/>
        <v>3311310</v>
      </c>
      <c r="P26" s="44">
        <f t="shared" si="1"/>
        <v>38481.279999999999</v>
      </c>
      <c r="Q26" s="44">
        <f t="shared" si="1"/>
        <v>15632.25</v>
      </c>
      <c r="R26" s="45">
        <f>SUM(O26:Q26)</f>
        <v>3365423.53</v>
      </c>
    </row>
  </sheetData>
  <mergeCells count="29">
    <mergeCell ref="A6:B6"/>
    <mergeCell ref="A7:B7"/>
    <mergeCell ref="J3:M3"/>
    <mergeCell ref="C13:G13"/>
    <mergeCell ref="A11:B11"/>
    <mergeCell ref="G4:G5"/>
    <mergeCell ref="C3:G3"/>
    <mergeCell ref="A15:B15"/>
    <mergeCell ref="A16:B16"/>
    <mergeCell ref="A17:B17"/>
    <mergeCell ref="A18:B18"/>
    <mergeCell ref="A8:B8"/>
    <mergeCell ref="A9:B9"/>
    <mergeCell ref="A22:B22"/>
    <mergeCell ref="A23:B23"/>
    <mergeCell ref="A25:B25"/>
    <mergeCell ref="C21:F21"/>
    <mergeCell ref="G21:J21"/>
    <mergeCell ref="C22:F22"/>
    <mergeCell ref="C23:F23"/>
    <mergeCell ref="G23:J23"/>
    <mergeCell ref="K23:N23"/>
    <mergeCell ref="O23:R23"/>
    <mergeCell ref="C20:R20"/>
    <mergeCell ref="K21:N21"/>
    <mergeCell ref="O21:R21"/>
    <mergeCell ref="K22:N22"/>
    <mergeCell ref="O22:R22"/>
    <mergeCell ref="G22:J22"/>
  </mergeCells>
  <hyperlinks>
    <hyperlink ref="G1" location="Indice!A1" display="INDICE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Indice</vt:lpstr>
      <vt:lpstr>V.E.Estimado</vt:lpstr>
      <vt:lpstr>Viños</vt:lpstr>
      <vt:lpstr>Augardentes e licores</vt:lpstr>
      <vt:lpstr>Pataca</vt:lpstr>
      <vt:lpstr>Tenreira</vt:lpstr>
      <vt:lpstr>Vaca e Boi</vt:lpstr>
      <vt:lpstr>Lacón</vt:lpstr>
      <vt:lpstr>Queixos</vt:lpstr>
      <vt:lpstr>Mel</vt:lpstr>
      <vt:lpstr>Agricultura ecolóxica</vt:lpstr>
      <vt:lpstr>Pan</vt:lpstr>
      <vt:lpstr>Faba de Lourenzá</vt:lpstr>
      <vt:lpstr>Grelos de Galicia</vt:lpstr>
      <vt:lpstr>Castaña de Galicia</vt:lpstr>
      <vt:lpstr>Pemento de Herbón</vt:lpstr>
      <vt:lpstr>Pemento do Couto</vt:lpstr>
      <vt:lpstr>Pemento da Arnoia</vt:lpstr>
      <vt:lpstr>Pemento Mougán</vt:lpstr>
      <vt:lpstr>Pemento de Oímbra</vt:lpstr>
      <vt:lpstr>Tarta de Santiago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XESUS</dc:creator>
  <cp:lastModifiedBy>OGR</cp:lastModifiedBy>
  <cp:lastPrinted>2018-03-05T18:37:18Z</cp:lastPrinted>
  <dcterms:created xsi:type="dcterms:W3CDTF">2017-12-02T17:40:51Z</dcterms:created>
  <dcterms:modified xsi:type="dcterms:W3CDTF">2020-04-02T06:42:06Z</dcterms:modified>
</cp:coreProperties>
</file>